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nlarsson/Documents/PROJECTS/Ukraine/Ukraine project tool/"/>
    </mc:Choice>
  </mc:AlternateContent>
  <xr:revisionPtr revIDLastSave="0" documentId="13_ncr:1_{45D94DE1-4A59-924D-B57F-22E0D0F09E0E}" xr6:coauthVersionLast="47" xr6:coauthVersionMax="47" xr10:uidLastSave="{00000000-0000-0000-0000-000000000000}"/>
  <bookViews>
    <workbookView xWindow="0" yWindow="500" windowWidth="23260" windowHeight="12460" xr2:uid="{3300C1BE-6776-3B49-8114-826F121A00E1}"/>
  </bookViews>
  <sheets>
    <sheet name="Urban" sheetId="1" r:id="rId1"/>
    <sheet name="Buildings" sheetId="3" r:id="rId2"/>
    <sheet name="Languages" sheetId="2" r:id="rId3"/>
  </sheets>
  <definedNames>
    <definedName name="_xlnm.Print_Area" localSheetId="1">Buildings!$B$3:$J$186</definedName>
    <definedName name="_xlnm.Print_Area" localSheetId="2">Languages!#REF!</definedName>
    <definedName name="_xlnm.Print_Area" localSheetId="0">Urban!$B$1:$J$147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9" i="2" l="1"/>
  <c r="C184" i="3" s="1"/>
  <c r="C278" i="2"/>
  <c r="C182" i="3" s="1"/>
  <c r="C277" i="2"/>
  <c r="C180" i="3" s="1"/>
  <c r="C276" i="2"/>
  <c r="C178" i="3" s="1"/>
  <c r="C275" i="2"/>
  <c r="C176" i="3" s="1"/>
  <c r="C274" i="2"/>
  <c r="C174" i="3" s="1"/>
  <c r="C273" i="2"/>
  <c r="C172" i="3" s="1"/>
  <c r="C272" i="2"/>
  <c r="C170" i="3" s="1"/>
  <c r="C271" i="2"/>
  <c r="C168" i="3" s="1"/>
  <c r="C270" i="2"/>
  <c r="C166" i="3" s="1"/>
  <c r="C269" i="2"/>
  <c r="C164" i="3" s="1"/>
  <c r="C268" i="2"/>
  <c r="C162" i="3" s="1"/>
  <c r="C267" i="2"/>
  <c r="C160" i="3" s="1"/>
  <c r="C266" i="2"/>
  <c r="C265" i="2"/>
  <c r="C143" i="3" s="1"/>
  <c r="C264" i="2"/>
  <c r="C141" i="3" s="1"/>
  <c r="C263" i="2"/>
  <c r="C139" i="3" s="1"/>
  <c r="C262" i="2"/>
  <c r="C137" i="3" s="1"/>
  <c r="C261" i="2"/>
  <c r="C135" i="3" s="1"/>
  <c r="C260" i="2"/>
  <c r="C133" i="3" s="1"/>
  <c r="C259" i="2"/>
  <c r="C131" i="3" s="1"/>
  <c r="C258" i="2"/>
  <c r="C129" i="3" s="1"/>
  <c r="C257" i="2"/>
  <c r="C127" i="3" s="1"/>
  <c r="C256" i="2"/>
  <c r="C125" i="3" s="1"/>
  <c r="C255" i="2"/>
  <c r="C254" i="2"/>
  <c r="C106" i="3" s="1"/>
  <c r="C253" i="2"/>
  <c r="C104" i="3" s="1"/>
  <c r="C252" i="2"/>
  <c r="C102" i="3" s="1"/>
  <c r="C251" i="2"/>
  <c r="C100" i="3" s="1"/>
  <c r="C250" i="2"/>
  <c r="C98" i="3" s="1"/>
  <c r="C249" i="2"/>
  <c r="C96" i="3" s="1"/>
  <c r="C248" i="2"/>
  <c r="C94" i="3" s="1"/>
  <c r="C247" i="2"/>
  <c r="C92" i="3" s="1"/>
  <c r="C246" i="2"/>
  <c r="C90" i="3" s="1"/>
  <c r="C245" i="2"/>
  <c r="C88" i="3" s="1"/>
  <c r="C244" i="2"/>
  <c r="C86" i="3" s="1"/>
  <c r="C243" i="2"/>
  <c r="C84" i="3" s="1"/>
  <c r="C242" i="2"/>
  <c r="C241" i="2"/>
  <c r="C73" i="3" s="1"/>
  <c r="C240" i="2"/>
  <c r="C71" i="3" s="1"/>
  <c r="C239" i="2"/>
  <c r="C69" i="3" s="1"/>
  <c r="C238" i="2"/>
  <c r="C67" i="3" s="1"/>
  <c r="C237" i="2"/>
  <c r="C65" i="3" s="1"/>
  <c r="C236" i="2"/>
  <c r="C63" i="3" s="1"/>
  <c r="C235" i="2"/>
  <c r="C61" i="3" s="1"/>
  <c r="C234" i="2"/>
  <c r="C59" i="3" s="1"/>
  <c r="C233" i="2"/>
  <c r="C57" i="3" s="1"/>
  <c r="C232" i="2"/>
  <c r="C55" i="3" s="1"/>
  <c r="C231" i="2"/>
  <c r="C53" i="3" s="1"/>
  <c r="C230" i="2"/>
  <c r="C51" i="3" s="1"/>
  <c r="C229" i="2"/>
  <c r="C49" i="3" s="1"/>
  <c r="C228" i="2"/>
  <c r="C47" i="3" s="1"/>
  <c r="C227" i="2"/>
  <c r="C45" i="3" s="1"/>
  <c r="C226" i="2"/>
  <c r="C43" i="3" s="1"/>
  <c r="C225" i="2"/>
  <c r="C41" i="3" s="1"/>
  <c r="C224" i="2"/>
  <c r="C39" i="3" s="1"/>
  <c r="C223" i="2"/>
  <c r="C37" i="3" s="1"/>
  <c r="C222" i="2"/>
  <c r="C221" i="2"/>
  <c r="C17" i="3" s="1"/>
  <c r="C220" i="2"/>
  <c r="C15" i="3" s="1"/>
  <c r="C219" i="2"/>
  <c r="C13" i="3" s="1"/>
  <c r="C218" i="2"/>
  <c r="C11" i="3" s="1"/>
  <c r="C217" i="2"/>
  <c r="C9" i="3" s="1"/>
  <c r="C216" i="2"/>
  <c r="C215" i="2"/>
  <c r="C141" i="1" s="1"/>
  <c r="C214" i="2"/>
  <c r="C139" i="1" s="1"/>
  <c r="C213" i="2"/>
  <c r="C137" i="1" s="1"/>
  <c r="C212" i="2"/>
  <c r="C135" i="1" s="1"/>
  <c r="C211" i="2"/>
  <c r="C133" i="1" s="1"/>
  <c r="C210" i="2"/>
  <c r="C131" i="1" s="1"/>
  <c r="C209" i="2"/>
  <c r="C129" i="1" s="1"/>
  <c r="C208" i="2"/>
  <c r="C127" i="1" s="1"/>
  <c r="C207" i="2"/>
  <c r="C125" i="1" s="1"/>
  <c r="C206" i="2"/>
  <c r="C123" i="1" s="1"/>
  <c r="C205" i="2"/>
  <c r="C121" i="1" s="1"/>
  <c r="C204" i="2"/>
  <c r="C119" i="1" s="1"/>
  <c r="C203" i="2"/>
  <c r="C117" i="1" s="1"/>
  <c r="C202" i="2"/>
  <c r="C201" i="2"/>
  <c r="C102" i="1" s="1"/>
  <c r="C200" i="2"/>
  <c r="C100" i="1" s="1"/>
  <c r="C199" i="2"/>
  <c r="C98" i="1" s="1"/>
  <c r="C198" i="2"/>
  <c r="C96" i="1" s="1"/>
  <c r="C197" i="2"/>
  <c r="C94" i="1" s="1"/>
  <c r="C196" i="2"/>
  <c r="C92" i="1" s="1"/>
  <c r="C195" i="2"/>
  <c r="C90" i="1" s="1"/>
  <c r="C194" i="2"/>
  <c r="C88" i="1" s="1"/>
  <c r="C193" i="2"/>
  <c r="C192" i="2"/>
  <c r="C75" i="1" s="1"/>
  <c r="C191" i="2"/>
  <c r="C73" i="1" s="1"/>
  <c r="C190" i="2"/>
  <c r="C71" i="1" s="1"/>
  <c r="C189" i="2"/>
  <c r="C69" i="1" s="1"/>
  <c r="C188" i="2"/>
  <c r="C67" i="1" s="1"/>
  <c r="C187" i="2"/>
  <c r="C65" i="1" s="1"/>
  <c r="C186" i="2"/>
  <c r="C63" i="1" s="1"/>
  <c r="C185" i="2"/>
  <c r="C61" i="1" s="1"/>
  <c r="C184" i="2"/>
  <c r="C59" i="1" s="1"/>
  <c r="C183" i="2"/>
  <c r="C57" i="1" s="1"/>
  <c r="C182" i="2"/>
  <c r="C55" i="1" s="1"/>
  <c r="C181" i="2"/>
  <c r="C53" i="1" s="1"/>
  <c r="C180" i="2"/>
  <c r="C51" i="1" s="1"/>
  <c r="C179" i="2"/>
  <c r="C49" i="1" s="1"/>
  <c r="C178" i="2"/>
  <c r="C47" i="1" s="1"/>
  <c r="C177" i="2"/>
  <c r="C176" i="2"/>
  <c r="C36" i="1" s="1"/>
  <c r="C175" i="2"/>
  <c r="C34" i="1" s="1"/>
  <c r="C174" i="2"/>
  <c r="C32" i="1" s="1"/>
  <c r="C173" i="2"/>
  <c r="C30" i="1" s="1"/>
  <c r="C172" i="2"/>
  <c r="C28" i="1" s="1"/>
  <c r="C171" i="2"/>
  <c r="C26" i="1" s="1"/>
  <c r="C170" i="2"/>
  <c r="C24" i="1" s="1"/>
  <c r="C169" i="2"/>
  <c r="C22" i="1" s="1"/>
  <c r="C168" i="2"/>
  <c r="C20" i="1" s="1"/>
  <c r="C167" i="2"/>
  <c r="C18" i="1" s="1"/>
  <c r="C166" i="2"/>
  <c r="C148" i="2"/>
  <c r="B16" i="1" s="1"/>
  <c r="C186" i="3"/>
  <c r="J158" i="3"/>
  <c r="C153" i="3"/>
  <c r="J123" i="3"/>
  <c r="C118" i="3"/>
  <c r="J82" i="3"/>
  <c r="C77" i="3"/>
  <c r="I31" i="3"/>
  <c r="C30" i="3"/>
  <c r="J7" i="3"/>
  <c r="I3" i="3"/>
  <c r="C156" i="2"/>
  <c r="B158" i="3" s="1"/>
  <c r="E150" i="2"/>
  <c r="N159" i="2"/>
  <c r="N158" i="2"/>
  <c r="N157" i="2"/>
  <c r="N155" i="2"/>
  <c r="N154" i="2"/>
  <c r="N153" i="2"/>
  <c r="N152" i="2"/>
  <c r="N151" i="2"/>
  <c r="N150" i="2"/>
  <c r="N149" i="2"/>
  <c r="N148" i="2"/>
  <c r="N146" i="2"/>
  <c r="F8" i="1" s="1"/>
  <c r="M159" i="2"/>
  <c r="M158" i="2"/>
  <c r="M157" i="2"/>
  <c r="M155" i="2"/>
  <c r="M154" i="2"/>
  <c r="M153" i="2"/>
  <c r="M152" i="2"/>
  <c r="M151" i="2"/>
  <c r="M150" i="2"/>
  <c r="M149" i="2"/>
  <c r="M148" i="2"/>
  <c r="M146" i="2"/>
  <c r="D8" i="1" s="1"/>
  <c r="M145" i="2"/>
  <c r="H5" i="1" s="1"/>
  <c r="L161" i="2"/>
  <c r="L160" i="2"/>
  <c r="L159" i="2"/>
  <c r="L158" i="2"/>
  <c r="L157" i="2"/>
  <c r="L156" i="2"/>
  <c r="L155" i="2"/>
  <c r="L154" i="2"/>
  <c r="L153" i="2"/>
  <c r="L152" i="2"/>
  <c r="L151" i="2"/>
  <c r="L150" i="2"/>
  <c r="L149" i="2"/>
  <c r="L148" i="2"/>
  <c r="L146" i="2"/>
  <c r="L145" i="2"/>
  <c r="F5" i="1" s="1"/>
  <c r="L144" i="2"/>
  <c r="D14" i="1" s="1"/>
  <c r="D43" i="1" s="1"/>
  <c r="K157" i="2"/>
  <c r="K156" i="2"/>
  <c r="K155" i="2"/>
  <c r="K154" i="2"/>
  <c r="K153" i="2"/>
  <c r="K152" i="2"/>
  <c r="K151" i="2"/>
  <c r="K150" i="2"/>
  <c r="K149" i="2"/>
  <c r="K148" i="2"/>
  <c r="K146" i="2"/>
  <c r="I14" i="1" s="1"/>
  <c r="I80" i="3" s="1"/>
  <c r="K145" i="2"/>
  <c r="B5" i="1" s="1"/>
  <c r="I155" i="2"/>
  <c r="B11" i="1" s="1"/>
  <c r="I154" i="2"/>
  <c r="B10" i="1" s="1"/>
  <c r="I153" i="2"/>
  <c r="B9" i="1" s="1"/>
  <c r="I152" i="2"/>
  <c r="I151" i="2"/>
  <c r="I150" i="2"/>
  <c r="I149" i="2"/>
  <c r="I148" i="2"/>
  <c r="I146" i="2"/>
  <c r="F14" i="1" s="1"/>
  <c r="F43" i="1" s="1"/>
  <c r="I145" i="2"/>
  <c r="C2" i="1" s="1"/>
  <c r="I144" i="2"/>
  <c r="C12" i="1" s="1"/>
  <c r="C78" i="3" s="1"/>
  <c r="G150" i="2"/>
  <c r="B34" i="3" s="1"/>
  <c r="G149" i="2"/>
  <c r="H15" i="1" s="1"/>
  <c r="H44" i="1" s="1"/>
  <c r="G148" i="2"/>
  <c r="G15" i="1" s="1"/>
  <c r="G44" i="1" s="1"/>
  <c r="G145" i="2"/>
  <c r="J14" i="1" s="1"/>
  <c r="J43" i="1" s="1"/>
  <c r="E149" i="2"/>
  <c r="F15" i="1" s="1"/>
  <c r="F44" i="1" s="1"/>
  <c r="E148" i="2"/>
  <c r="E146" i="2"/>
  <c r="I16" i="1" s="1"/>
  <c r="I86" i="1" s="1"/>
  <c r="E145" i="2"/>
  <c r="I8" i="1" s="1"/>
  <c r="C145" i="2"/>
  <c r="B1" i="1" s="1"/>
  <c r="C155" i="2"/>
  <c r="B123" i="3" s="1"/>
  <c r="C154" i="2"/>
  <c r="B82" i="3" s="1"/>
  <c r="C153" i="2"/>
  <c r="B35" i="3" s="1"/>
  <c r="C152" i="2"/>
  <c r="B7" i="3" s="1"/>
  <c r="C151" i="2"/>
  <c r="B115" i="1" s="1"/>
  <c r="C150" i="2"/>
  <c r="B86" i="1" s="1"/>
  <c r="C149" i="2"/>
  <c r="B45" i="1" s="1"/>
  <c r="B143" i="2"/>
  <c r="B3" i="1" s="1"/>
  <c r="I111" i="1"/>
  <c r="I82" i="1"/>
  <c r="I41" i="1"/>
  <c r="C147" i="1"/>
  <c r="C110" i="1"/>
  <c r="C81" i="1"/>
  <c r="I12" i="1"/>
  <c r="J86" i="1"/>
  <c r="J45" i="1"/>
  <c r="J16" i="1"/>
  <c r="H170" i="3" l="1"/>
  <c r="C154" i="3"/>
  <c r="D33" i="3"/>
  <c r="D156" i="3"/>
  <c r="C3" i="3"/>
  <c r="C41" i="1"/>
  <c r="B6" i="3"/>
  <c r="C82" i="1"/>
  <c r="C111" i="1"/>
  <c r="H73" i="3"/>
  <c r="H112" i="3"/>
  <c r="H75" i="3"/>
  <c r="J121" i="3"/>
  <c r="H34" i="3"/>
  <c r="B122" i="3"/>
  <c r="B157" i="3"/>
  <c r="I7" i="3"/>
  <c r="H41" i="3"/>
  <c r="B81" i="3"/>
  <c r="I123" i="3"/>
  <c r="H157" i="3"/>
  <c r="H43" i="3"/>
  <c r="I82" i="3"/>
  <c r="H21" i="3"/>
  <c r="H57" i="3"/>
  <c r="H135" i="3"/>
  <c r="H174" i="3"/>
  <c r="H23" i="3"/>
  <c r="H59" i="3"/>
  <c r="H96" i="3"/>
  <c r="H151" i="3"/>
  <c r="J5" i="3"/>
  <c r="H19" i="3"/>
  <c r="G34" i="3"/>
  <c r="H39" i="3"/>
  <c r="H55" i="3"/>
  <c r="H71" i="3"/>
  <c r="J80" i="3"/>
  <c r="J35" i="3" s="1"/>
  <c r="H94" i="3"/>
  <c r="H110" i="3"/>
  <c r="I121" i="3"/>
  <c r="H133" i="3"/>
  <c r="H149" i="3"/>
  <c r="I158" i="3"/>
  <c r="H172" i="3"/>
  <c r="H98" i="3"/>
  <c r="H114" i="3"/>
  <c r="H137" i="3"/>
  <c r="F157" i="3"/>
  <c r="H160" i="3"/>
  <c r="H176" i="3"/>
  <c r="G157" i="3"/>
  <c r="H162" i="3"/>
  <c r="H178" i="3"/>
  <c r="H164" i="3"/>
  <c r="H45" i="3"/>
  <c r="G6" i="3"/>
  <c r="H86" i="3"/>
  <c r="H102" i="3"/>
  <c r="F122" i="3"/>
  <c r="D5" i="3"/>
  <c r="H6" i="3"/>
  <c r="H13" i="3"/>
  <c r="H29" i="3"/>
  <c r="I35" i="3"/>
  <c r="H49" i="3"/>
  <c r="H65" i="3"/>
  <c r="D80" i="3"/>
  <c r="H81" i="3"/>
  <c r="H88" i="3"/>
  <c r="H104" i="3"/>
  <c r="C119" i="3"/>
  <c r="G122" i="3"/>
  <c r="H127" i="3"/>
  <c r="H143" i="3"/>
  <c r="F156" i="3"/>
  <c r="H166" i="3"/>
  <c r="H182" i="3"/>
  <c r="F33" i="3"/>
  <c r="F6" i="3"/>
  <c r="H11" i="3"/>
  <c r="H27" i="3"/>
  <c r="J33" i="3"/>
  <c r="H47" i="3"/>
  <c r="H63" i="3"/>
  <c r="G81" i="3"/>
  <c r="H125" i="3"/>
  <c r="H141" i="3"/>
  <c r="H180" i="3"/>
  <c r="F5" i="3"/>
  <c r="H15" i="3"/>
  <c r="H51" i="3"/>
  <c r="H67" i="3"/>
  <c r="F80" i="3"/>
  <c r="H90" i="3"/>
  <c r="H106" i="3"/>
  <c r="D121" i="3"/>
  <c r="H122" i="3"/>
  <c r="H129" i="3"/>
  <c r="H145" i="3"/>
  <c r="I156" i="3"/>
  <c r="H168" i="3"/>
  <c r="H184" i="3"/>
  <c r="H9" i="3"/>
  <c r="H25" i="3"/>
  <c r="I33" i="3"/>
  <c r="H61" i="3"/>
  <c r="F81" i="3"/>
  <c r="H84" i="3"/>
  <c r="H100" i="3"/>
  <c r="H116" i="3"/>
  <c r="H139" i="3"/>
  <c r="I5" i="3"/>
  <c r="H17" i="3"/>
  <c r="C31" i="3"/>
  <c r="F34" i="3"/>
  <c r="H37" i="3"/>
  <c r="H53" i="3"/>
  <c r="H69" i="3"/>
  <c r="H92" i="3"/>
  <c r="H108" i="3"/>
  <c r="F121" i="3"/>
  <c r="H131" i="3"/>
  <c r="H147" i="3"/>
  <c r="J156" i="3"/>
  <c r="H28" i="1"/>
  <c r="H129" i="1"/>
  <c r="H30" i="1"/>
  <c r="H108" i="1"/>
  <c r="H71" i="1"/>
  <c r="H26" i="1"/>
  <c r="H49" i="1"/>
  <c r="H65" i="1"/>
  <c r="H88" i="1"/>
  <c r="H104" i="1"/>
  <c r="H127" i="1"/>
  <c r="H143" i="1"/>
  <c r="H106" i="1"/>
  <c r="H92" i="1"/>
  <c r="H94" i="1"/>
  <c r="H34" i="1"/>
  <c r="H57" i="1"/>
  <c r="H73" i="1"/>
  <c r="H96" i="1"/>
  <c r="H119" i="1"/>
  <c r="H135" i="1"/>
  <c r="H90" i="1"/>
  <c r="H53" i="1"/>
  <c r="H32" i="1"/>
  <c r="H117" i="1"/>
  <c r="H20" i="1"/>
  <c r="H36" i="1"/>
  <c r="H59" i="1"/>
  <c r="H75" i="1"/>
  <c r="H98" i="1"/>
  <c r="H121" i="1"/>
  <c r="H137" i="1"/>
  <c r="H67" i="1"/>
  <c r="H69" i="1"/>
  <c r="H55" i="1"/>
  <c r="H22" i="1"/>
  <c r="H38" i="1"/>
  <c r="H61" i="1"/>
  <c r="H77" i="1"/>
  <c r="H100" i="1"/>
  <c r="H123" i="1"/>
  <c r="H139" i="1"/>
  <c r="H51" i="1"/>
  <c r="H145" i="1"/>
  <c r="H131" i="1"/>
  <c r="H18" i="1"/>
  <c r="H133" i="1"/>
  <c r="H24" i="1"/>
  <c r="H47" i="1"/>
  <c r="H63" i="1"/>
  <c r="H79" i="1"/>
  <c r="H102" i="1"/>
  <c r="H125" i="1"/>
  <c r="H141" i="1"/>
  <c r="F16" i="1"/>
  <c r="F84" i="1"/>
  <c r="I115" i="1"/>
  <c r="J84" i="1"/>
  <c r="F113" i="1"/>
  <c r="J113" i="1"/>
  <c r="I84" i="1"/>
  <c r="B85" i="1"/>
  <c r="I43" i="1"/>
  <c r="F85" i="1"/>
  <c r="F114" i="1"/>
  <c r="G85" i="1"/>
  <c r="G114" i="1"/>
  <c r="I113" i="1"/>
  <c r="B114" i="1"/>
  <c r="I45" i="1"/>
  <c r="H85" i="1"/>
  <c r="H114" i="1"/>
  <c r="D84" i="1"/>
  <c r="D113" i="1"/>
  <c r="B15" i="1"/>
  <c r="B44" i="1"/>
  <c r="F10" i="1"/>
  <c r="F9" i="1"/>
  <c r="J115" i="1"/>
  <c r="L14" i="1"/>
  <c r="F82" i="3" l="1"/>
  <c r="F7" i="3"/>
  <c r="F35" i="3"/>
  <c r="F158" i="3"/>
  <c r="F123" i="3"/>
  <c r="H82" i="3"/>
  <c r="H123" i="3"/>
  <c r="H158" i="3"/>
  <c r="H35" i="3"/>
  <c r="L80" i="3"/>
  <c r="L33" i="3"/>
  <c r="L121" i="3"/>
  <c r="L156" i="3"/>
  <c r="L5" i="3"/>
  <c r="H7" i="3"/>
  <c r="F45" i="1"/>
  <c r="L43" i="1"/>
  <c r="F86" i="1"/>
  <c r="H45" i="1"/>
  <c r="H115" i="1"/>
  <c r="H16" i="1"/>
  <c r="H86" i="1"/>
  <c r="F115" i="1"/>
  <c r="L113" i="1"/>
  <c r="L84" i="1"/>
</calcChain>
</file>

<file path=xl/sharedStrings.xml><?xml version="1.0" encoding="utf-8"?>
<sst xmlns="http://schemas.openxmlformats.org/spreadsheetml/2006/main" count="1521" uniqueCount="1359">
  <si>
    <t>Soil and site</t>
  </si>
  <si>
    <t>Top soil</t>
  </si>
  <si>
    <t>Parks &amp; formal landscape</t>
  </si>
  <si>
    <t>Natural surface water</t>
  </si>
  <si>
    <t>Storm sewer</t>
  </si>
  <si>
    <t>Sanitary sewer</t>
  </si>
  <si>
    <t>Secondary electrical distribution</t>
  </si>
  <si>
    <t>Local electrical distribution</t>
  </si>
  <si>
    <t>Fibre-optic telecom</t>
  </si>
  <si>
    <t>Highway</t>
  </si>
  <si>
    <t>Arterial road</t>
  </si>
  <si>
    <t>Collector road</t>
  </si>
  <si>
    <t>Lane or local road</t>
  </si>
  <si>
    <t>Canal</t>
  </si>
  <si>
    <t>Energy storage facility</t>
  </si>
  <si>
    <t>Fibre-optic telecom network</t>
  </si>
  <si>
    <t>Exterior parking area</t>
  </si>
  <si>
    <t>Slight loss of function</t>
  </si>
  <si>
    <t>Moderate loss of function</t>
  </si>
  <si>
    <t>Major loss of function</t>
  </si>
  <si>
    <t>Total loss / destruction</t>
  </si>
  <si>
    <t>Water table / aquifer</t>
  </si>
  <si>
    <t>No loss of function</t>
  </si>
  <si>
    <t>Street lighting system</t>
  </si>
  <si>
    <t>Natural landscape and vegetation</t>
  </si>
  <si>
    <t>Rebuild on same footprint</t>
  </si>
  <si>
    <t>Rebuild on new site</t>
  </si>
  <si>
    <t>Major energy system upgrade</t>
  </si>
  <si>
    <t>Community garden(s)</t>
  </si>
  <si>
    <t>Percent affected</t>
  </si>
  <si>
    <t>Damage caused</t>
  </si>
  <si>
    <t>Severity  0 to 4</t>
  </si>
  <si>
    <t>&lt;10%</t>
  </si>
  <si>
    <t>&gt;80%</t>
  </si>
  <si>
    <t>Wind turbines</t>
  </si>
  <si>
    <t>Surface debris</t>
  </si>
  <si>
    <t>Moderate repairs / remediation</t>
  </si>
  <si>
    <t>Major reconstruction / remediation</t>
  </si>
  <si>
    <t>99 km.</t>
  </si>
  <si>
    <t>Underground train</t>
  </si>
  <si>
    <t>Bicycle stations</t>
  </si>
  <si>
    <t>Footpaths</t>
  </si>
  <si>
    <t>Local light rail station</t>
  </si>
  <si>
    <t>Inter-urban train station</t>
  </si>
  <si>
    <t>DC charging stations</t>
  </si>
  <si>
    <t>Dock or harbour</t>
  </si>
  <si>
    <t>Dismantling for re-use</t>
  </si>
  <si>
    <t>Demolition for disposal</t>
  </si>
  <si>
    <t>Minor repairs / remediation</t>
  </si>
  <si>
    <t>Energy systems upgrades</t>
  </si>
  <si>
    <t>Urban agriculture</t>
  </si>
  <si>
    <t>Cemeteries</t>
  </si>
  <si>
    <t>Landfills</t>
  </si>
  <si>
    <t>Monuments</t>
  </si>
  <si>
    <t>Bridges</t>
  </si>
  <si>
    <t>Footbridges</t>
  </si>
  <si>
    <t>Tanks for liquid storage</t>
  </si>
  <si>
    <t>Parking structures</t>
  </si>
  <si>
    <t>Damage level
 (select one per cell)</t>
  </si>
  <si>
    <t>Water treatment and pumping station</t>
  </si>
  <si>
    <t>Gas pumpimg and distribution</t>
  </si>
  <si>
    <t>Hydrogen pumpimg and distribution</t>
  </si>
  <si>
    <t>Heating plant for district heating</t>
  </si>
  <si>
    <t>District heating distribution system</t>
  </si>
  <si>
    <t>Relevant sustainability objectives</t>
  </si>
  <si>
    <t>Action required</t>
  </si>
  <si>
    <t>Purification / Decontamination</t>
  </si>
  <si>
    <t>Click on 1, 2 or 3 at upper left to see different levels of detail</t>
  </si>
  <si>
    <t>10. Shift from private to public transport to conserve land and improve air quality</t>
  </si>
  <si>
    <t>11. Prioritise clean energy supply with renewables and zero use of fossil fuels</t>
  </si>
  <si>
    <t>12. Minimise embodied and operating energy of all energy-using facilities and equipment</t>
  </si>
  <si>
    <t>1. Freeze new construction in areas that are vulnerable to sea level rise, riverine flooding, windstorms, drought or wildfires.</t>
  </si>
  <si>
    <t>3. Retain and enhance areas of ecological or agricultural value</t>
  </si>
  <si>
    <t>4. Conserve urban heritage areas, buildings and monuments</t>
  </si>
  <si>
    <t>5. Reduce urban heat island effect through vegetation, parks and urban forests</t>
  </si>
  <si>
    <t>2. Ensure that urban areas minimise future damage from climate change impacts, earthquakes or military action</t>
  </si>
  <si>
    <t>6. Ensure that housing, public facilities and utility systems are able to operate at optimal functional and energy performance levels</t>
  </si>
  <si>
    <t xml:space="preserve">7. Ensure that housing, public facilities and utilities satisfy physical and social needs and promote economic equity </t>
  </si>
  <si>
    <t>8. Mimimise life-cycle capital costs of housing, public facilities and utilities</t>
  </si>
  <si>
    <t>9. Establish clusters of diverse existing buildings in synergy zones that balance surpluses and deficits of energy and water.</t>
  </si>
  <si>
    <t>13. Minimise use of non-renewable materials in new construction and make effective use of recovered materials for re-use or recycling</t>
  </si>
  <si>
    <t>14. Minimise use of non-renewable materials in new construction and make effective use of recovered materials for re-use or recycling</t>
  </si>
  <si>
    <t>System or Facility</t>
  </si>
  <si>
    <t>Priority
0 to 3</t>
  </si>
  <si>
    <t>See Damage Levels and Severity for specific systems below</t>
  </si>
  <si>
    <t>See Actions and Priorities for specific systems below</t>
  </si>
  <si>
    <t>Public and private transport</t>
  </si>
  <si>
    <t>Primary (high-voltage) electrical transmission</t>
  </si>
  <si>
    <t>3200 m2</t>
  </si>
  <si>
    <t>Signalling systems for surface train system</t>
  </si>
  <si>
    <t>Signalling systems for surface road traffic</t>
  </si>
  <si>
    <t>International Initiative for Sustainable Built Environment</t>
  </si>
  <si>
    <t>Building Components and Assemblies</t>
  </si>
  <si>
    <t>Exterior building envelope</t>
  </si>
  <si>
    <t>Exterior glazing systems</t>
  </si>
  <si>
    <t>Roof systems</t>
  </si>
  <si>
    <t>Structural concrete debris</t>
  </si>
  <si>
    <t>Mixed structural debris</t>
  </si>
  <si>
    <t>Other Built Structures</t>
  </si>
  <si>
    <t xml:space="preserve">Technical Systems for buildings </t>
  </si>
  <si>
    <t>Central boiler</t>
  </si>
  <si>
    <t>Plumbing</t>
  </si>
  <si>
    <t>Electrical</t>
  </si>
  <si>
    <t>Communication systems</t>
  </si>
  <si>
    <t>Elevators</t>
  </si>
  <si>
    <t>Escalators</t>
  </si>
  <si>
    <t>Buildings, except housing</t>
  </si>
  <si>
    <t>Public building (library, court etc.)</t>
  </si>
  <si>
    <t>Local health facility</t>
  </si>
  <si>
    <t>Local hospital</t>
  </si>
  <si>
    <t>Primary school</t>
  </si>
  <si>
    <t>High school</t>
  </si>
  <si>
    <t>College or university</t>
  </si>
  <si>
    <t>Office building =&lt; 3 floors</t>
  </si>
  <si>
    <t>Hotel</t>
  </si>
  <si>
    <t>Shopping centre</t>
  </si>
  <si>
    <t>Restaurant / café</t>
  </si>
  <si>
    <t>Entertainment facility</t>
  </si>
  <si>
    <t>Sports facilitiy</t>
  </si>
  <si>
    <t>Bus depot</t>
  </si>
  <si>
    <t>Warehouse facility</t>
  </si>
  <si>
    <t>Light manufacturing</t>
  </si>
  <si>
    <t>Heavy manufacturing</t>
  </si>
  <si>
    <t>Houses and Housing</t>
  </si>
  <si>
    <t>Single detached houses</t>
  </si>
  <si>
    <t>Attached housing</t>
  </si>
  <si>
    <t>Long-term care homes</t>
  </si>
  <si>
    <t>Large / specialised hospital</t>
  </si>
  <si>
    <t>Flood damage to structures and contents</t>
  </si>
  <si>
    <t>Wildfire</t>
  </si>
  <si>
    <t>Causal Factors</t>
  </si>
  <si>
    <t>Immediate Factors</t>
  </si>
  <si>
    <t>Structural damage to structures and contents</t>
  </si>
  <si>
    <t>Drought</t>
  </si>
  <si>
    <t>Urban heat island</t>
  </si>
  <si>
    <t>Contamination of water bodies or topsoil</t>
  </si>
  <si>
    <t>Blast damage to structures, building envelope or contents</t>
  </si>
  <si>
    <t>Select language for basic text</t>
  </si>
  <si>
    <t>Language</t>
  </si>
  <si>
    <t>English</t>
  </si>
  <si>
    <t>Ukrainian</t>
  </si>
  <si>
    <t>Polish</t>
  </si>
  <si>
    <t>German</t>
  </si>
  <si>
    <t>Turkish</t>
  </si>
  <si>
    <t>Comments</t>
  </si>
  <si>
    <t>Damage: Primary Origin or Causal Factors</t>
  </si>
  <si>
    <t>Chemical or radiation accidents</t>
  </si>
  <si>
    <t>Life safety threat to humans and long-term damage to ecology</t>
  </si>
  <si>
    <t>Excess temperatures leading to health hazards for humans and ecological damage</t>
  </si>
  <si>
    <t>Fire and smoke damage to structures and contents; ecological damage</t>
  </si>
  <si>
    <t>Destabilisation of foundations and ecological damage</t>
  </si>
  <si>
    <t>Project: Sustainable Reconstruction in Ukraine</t>
  </si>
  <si>
    <t>Task: Damage Assessments</t>
  </si>
  <si>
    <t>iiSBE Sustainable Reconstruction Tool</t>
  </si>
  <si>
    <t>Damage Assessments for Sustainable Reconstruction in Ukraine</t>
  </si>
  <si>
    <t>Surface paving excluding road surfaces</t>
  </si>
  <si>
    <t>Solar panel arrays</t>
  </si>
  <si>
    <t>This file is under development by  about a dozen iiSBE and other colleagues in several central European countries with an interest in sustainable reconstruction of Ukraine. The file is meant to provide organisations closer to the scene with a way of describing the damage from war activities and approaches to reconstruction in a simplfied way. 
The file is structured in a way that will also enable it to be used to characterise damage caused by other factors, such as flooding, windstorm, fire and earthquake events. The file will be linked to a version of the iiSBE tools that are designed to establish sustainability performance targets for neighbourhood (SNTool) or buildings (SBTool).</t>
  </si>
  <si>
    <t>Military action A</t>
  </si>
  <si>
    <t>Military action B</t>
  </si>
  <si>
    <t>Military action C</t>
  </si>
  <si>
    <t>Spread of medical waste and shell fragments</t>
  </si>
  <si>
    <t>Area and/or quantity affected</t>
  </si>
  <si>
    <t xml:space="preserve">Urban area 666 ha. out of 999 ha. total </t>
  </si>
  <si>
    <t>Urban trees</t>
  </si>
  <si>
    <t xml:space="preserve">Playground(s) </t>
  </si>
  <si>
    <t>Sports fields</t>
  </si>
  <si>
    <r>
      <t xml:space="preserve">Coal power plants, </t>
    </r>
    <r>
      <rPr>
        <sz val="9"/>
        <color theme="1"/>
        <rFont val="Calibri Light"/>
        <family val="2"/>
      </rPr>
      <t>500 MW each</t>
    </r>
  </si>
  <si>
    <t>Hydro power plants, 800 MW each</t>
  </si>
  <si>
    <t>Nuclear power plant,  4.5 GW each</t>
  </si>
  <si>
    <t>units</t>
  </si>
  <si>
    <t>total hectares</t>
  </si>
  <si>
    <t>plants</t>
  </si>
  <si>
    <t>total area</t>
  </si>
  <si>
    <t>station</t>
  </si>
  <si>
    <t>system length</t>
  </si>
  <si>
    <t>Без втрати функції</t>
  </si>
  <si>
    <t>Незначна втрата функції</t>
  </si>
  <si>
    <t>Помірна втрата функцій</t>
  </si>
  <si>
    <t>Значна втрата функції</t>
  </si>
  <si>
    <t>Повна втрата / знищення</t>
  </si>
  <si>
    <t>Демонтаж для повторного використання</t>
  </si>
  <si>
    <t>Модернізація енергетичних систем</t>
  </si>
  <si>
    <t>Капітальна модернізація енергетичної системи</t>
  </si>
  <si>
    <t>Підвищення рівня моря</t>
  </si>
  <si>
    <t>Міський острів тепла</t>
  </si>
  <si>
    <t>Хімічні або радіаційні аварії</t>
  </si>
  <si>
    <t>Посуха</t>
  </si>
  <si>
    <t>Лісова пожежа</t>
  </si>
  <si>
    <t>Військові дії А</t>
  </si>
  <si>
    <t>Військові дії В</t>
  </si>
  <si>
    <t>Військові дії C</t>
  </si>
  <si>
    <t>Загроза безпеці життєдіяльності людини та довготривала шкода екології</t>
  </si>
  <si>
    <t>Дестабілізація фундаментів і екологічна шкода</t>
  </si>
  <si>
    <t>Розповсюдження медичних відходів та осколків снарядів</t>
  </si>
  <si>
    <t>Забруднення водойм або верхнього шару ґрунту</t>
  </si>
  <si>
    <t xml:space="preserve">Damage by military action </t>
  </si>
  <si>
    <t>Причинні фактори</t>
  </si>
  <si>
    <t>Коментарі</t>
  </si>
  <si>
    <t>Building debris can also contain toxic substances like asbestos…(Source:  How has the war impacted Ukraine’s environment?; OECD July 25, 2022)</t>
  </si>
  <si>
    <t>“There are toxic materials in a crater after the explosion,” said Kateryna Polyanska, an analyst with the activist group Environment People Law. “A lot are landing in agricultural fields and these can migrate through the food chain through agricultural production. Also, these elements can leach through the ground soil to our rivers, then go to our bodies.” (Source: Guardian, 28Aug22)</t>
  </si>
  <si>
    <t>Local atmosphere</t>
  </si>
  <si>
    <t>N.A.</t>
  </si>
  <si>
    <t>Chernihiv endured a 41-day siege with attacks that tainted water, air and soil, destroyed natural resources and damaged a key water treatment plant. (Source: Guardian, 28Aug22)</t>
  </si>
  <si>
    <t>Chemicals released in smoke will have settled across the city (Chernihiv) .... (Source: Guardian, 28Aug22)</t>
  </si>
  <si>
    <t>Town Gas storage tanks</t>
  </si>
  <si>
    <t>Irpin Central City Stadium: Facilities included football field, tennis court, universal sports ground, workout area, grandstands for 1000 seats, 350m running track, a gym, 4 locker rooms, medical center, coaching room, 2 training halls.The stadium was severely damaged. Damaged stands, basements and tennis courts. The shelling damaged the football field and sports grounds....estimated damage 2.0 million ( Source: From document about Irtpin by Oleksander Markushyn)</t>
  </si>
  <si>
    <t>Combined water and sewage system</t>
  </si>
  <si>
    <t>Public utilities and services 2</t>
  </si>
  <si>
    <t>Public utilities and services 1</t>
  </si>
  <si>
    <t>"Irpin Vodokanal" water and sewage treatment system included a water supply system: 268,177 km of water mains, about 1,500 manholes, more than 100 artesian wells, 19 water towers, 12 drinking water tanks, 8 second-rise stations, 4 water treatment
and deironing stations, 15 booster pumping stations; sewerage system: 198,435 km of network of pressure and self-flowing collectors, 33 roundthe- clock sewerage stations, 1 sewage storage tank (4 thousand cubic meters); transport economy: 55 units of cars (??), special equipment and mechanisms. 
Damage incurred in: station of the 2nd rise with the building, clean water tanks, fence, roof KNS 12 and KNS 17, water tower. Almost all equipment was destroyed...Preliminary repair estimate is 3 Million Euroo.   (Source: From document about Irtpin by Oleksander Markushyn)</t>
  </si>
  <si>
    <t>The "Green Side" residential comples includes 5 mult-unit buildings with 830 apartments, occupying 52,000 m2 for 2075 occupants. Commercial premises for various businesses are located on the first and ground floor.including 2 family doctor’s offices, a supermarket, beauty salons, cafés, bakeries, grocery stores, a party room for children’s holidays and more. The complex has 3000 square meters of unique landscape park with adult alley trees and precious shrubs.
Damage includes: roofs, apartment doors and entrance groups, playground, green areas, broken windows in apartments and panoramic windows in business premises. Significant damage to the facades of houses from explosions and fires in the residential complex.
( Source: From document about Irtpin by Oleksander Markushyn)</t>
  </si>
  <si>
    <t xml:space="preserve">28 Sep
2022  </t>
  </si>
  <si>
    <t>As a result of damage to water supply infrastructure, an estimated 1.4 million people in Ukraine currently have no access to safe water, and a further 4.6 million people have only limited access. For example, the water supply system from the Dnipro River to the city of Mykolaiv was severely damaged by shelling, cutting access to drinking water for three weeks until basic needs were met by water transported from neighbouring regions. Since 1 June, Ukraine has begun enhanced epidemiological surveillance of cases displaying cholera symptoms.</t>
  </si>
  <si>
    <t>This economic and environmental progress has been under attack since the start of the large-scale aggression by Russia, setting back hopes for an independent, green and sustainable Ukraine. Tens of thousands of lives have been lost and the associated humanitarian crisis has led to a large number of besieged and displaced people both within Ukraine and abroad.8 The economic impacts have also been significant. Recent estimates of the damage to infrastructure, housing and non-residential buildings exceed USD 100 billion, with vast destruction of homes, roads and railways, as well as agricultural land and other productive capacity of the country
Ukraine has seen levels of waste dramatically increase because of military operations. This includes military vehicles and equipment that are damaged or abandoned, shell fragments, civilian vehicles and building debris. There is also uncollected household and medical waste...Some of this waste is toxic and will need special handling, transport and disposal...for example, medical waste and shell fragments. Building debris can also contain toxic substances like asbestos...
     Source:  How has the war impacted Ukraine’s environment?; OECD July 25, 2022</t>
  </si>
  <si>
    <t>Office building 4+ floors</t>
  </si>
  <si>
    <t>Balconies</t>
  </si>
  <si>
    <t>Interior finishes</t>
  </si>
  <si>
    <t>Fixed equipment and appliances</t>
  </si>
  <si>
    <t>Heat Pumps</t>
  </si>
  <si>
    <t>Multi-unit housing 4+ floors</t>
  </si>
  <si>
    <t>Sea Level rise</t>
  </si>
  <si>
    <t>Hurricane / cyclone</t>
  </si>
  <si>
    <t>Structural and water damage to structures and contents</t>
  </si>
  <si>
    <t>Earthquake</t>
  </si>
  <si>
    <t>Riverine flooding / heavy rain</t>
  </si>
  <si>
    <t>Річкова повінь / сильний дощ</t>
  </si>
  <si>
    <t>Ураган / циклон</t>
  </si>
  <si>
    <t>Землетрус</t>
  </si>
  <si>
    <t>English Default</t>
  </si>
  <si>
    <t>Відповідні цілі сталого розвитку</t>
  </si>
  <si>
    <t>Безпосередні чинники</t>
  </si>
  <si>
    <t>Заподіяна шкода</t>
  </si>
  <si>
    <t>Завдання: Оцінка збитків</t>
  </si>
  <si>
    <t>Location:  Irpin and other urban areas</t>
  </si>
  <si>
    <t>Оцінка збитків для сталої реконструкції в Україні</t>
  </si>
  <si>
    <t>Система або засіб</t>
  </si>
  <si>
    <t>Див. дії та пріоритети для конкретних систем нижче</t>
  </si>
  <si>
    <t>Ступінь тяжкості від 0 до 4</t>
  </si>
  <si>
    <t>At the Epicenter K building supplies superstore (in Chernihiv) that was badly hit then went up in flames, the acrid smell of burnt plastic still lingers months later. Chemicals released in smoke will have settled across the city and other toxins have probably leached into groundwater from the burnt ruins afterm months of rain.     (Source: Guardian, 28Aug22)</t>
  </si>
  <si>
    <t>Грунт і ділянка</t>
  </si>
  <si>
    <t>Комунальні послуги 1</t>
  </si>
  <si>
    <t>Комунальні послуги 2</t>
  </si>
  <si>
    <t>Громадський та особистий транспорт</t>
  </si>
  <si>
    <t>Будинки та житло</t>
  </si>
  <si>
    <t>Будівлі, крім житла</t>
  </si>
  <si>
    <t>Інші споруди</t>
  </si>
  <si>
    <t>Будівельні компоненти та вузли</t>
  </si>
  <si>
    <t>Технічні системи для будівель</t>
  </si>
  <si>
    <t>Obiekty użyteczności publicznej i usługi 1</t>
  </si>
  <si>
    <t>Obiekty użyteczności publicznej i usługi 2</t>
  </si>
  <si>
    <t>Transport publiczny i prywatny</t>
  </si>
  <si>
    <t>Domy i mieszkania</t>
  </si>
  <si>
    <t>Budynki, z wyjątkiem mieszkań</t>
  </si>
  <si>
    <t>Uszkodzenia w wyniku działań wojskowych</t>
  </si>
  <si>
    <t>Brak utraty funkcji</t>
  </si>
  <si>
    <t>Niewielka utrata funkcji</t>
  </si>
  <si>
    <t>Umiarkowana utrata funkcji</t>
  </si>
  <si>
    <t>Poważna utrata funkcji</t>
  </si>
  <si>
    <t>Całkowita utrata / zniszczenie</t>
  </si>
  <si>
    <t>Spowodowane szkody</t>
  </si>
  <si>
    <t>Rozbiórka do utylizacji</t>
  </si>
  <si>
    <t>Oczyszczanie/Dekontaminacja</t>
  </si>
  <si>
    <t>Poważna modernizacja systemu energetycznego</t>
  </si>
  <si>
    <t>System lub obiekt</t>
  </si>
  <si>
    <t>Dotknięty obszar i/lub ilość</t>
  </si>
  <si>
    <t>Lokalizacja: Irpin i inne obszary miejskie</t>
  </si>
  <si>
    <t>Wzrost poziomu morza</t>
  </si>
  <si>
    <t>Powodzie rzeczne / ulewne deszcze</t>
  </si>
  <si>
    <t>Huragan / cyklon</t>
  </si>
  <si>
    <t>Miejska wyspa ciepła</t>
  </si>
  <si>
    <t>Susza</t>
  </si>
  <si>
    <t>Pożar</t>
  </si>
  <si>
    <t>Trzęsienie ziemi</t>
  </si>
  <si>
    <t>Akcja wojskowa A</t>
  </si>
  <si>
    <t>Akcja wojskowa B</t>
  </si>
  <si>
    <t>Akcja wojskowa C</t>
  </si>
  <si>
    <t>Zanieczyszczenie zbiorników wodnych lub wierzchniej warstwy gleby</t>
  </si>
  <si>
    <t>Uwagi</t>
  </si>
  <si>
    <t>Натисніть 1, 2 або 3 у верхньому лівому куті, щоб побачити різні рівні деталізації</t>
  </si>
  <si>
    <r>
      <rPr>
        <sz val="11"/>
        <color theme="1"/>
        <rFont val="Calibri"/>
        <family val="2"/>
      </rPr>
      <t xml:space="preserve">Selections and values are all hypothetical and are only intended to show how the system could work.
</t>
    </r>
    <r>
      <rPr>
        <sz val="10"/>
        <color theme="1"/>
        <rFont val="Calibri-Light"/>
        <family val="2"/>
      </rPr>
      <t xml:space="preserve">
Click on blue cells to select from lists.  Enter text in yellow cells.
Don't forget to use the 3 buttons in upper left corner to see levels of detail.</t>
    </r>
  </si>
  <si>
    <t>Enter any text changes you want to make in the yellow cells</t>
  </si>
  <si>
    <t>Ten plik jest opracowywany przez wielu członków iiSBE i innych specjalistów z kilku krajów Europy Środkowej zainteresowanych zrównoważoną odbudową Ukrainy. Jego celem jest umożliwienie organizacjom znajdującym się na miejscu w uproszony sposób opisanie szkód spowodowanych działaniami wojennymi i określenie działań zmierzających do odbudowy.    
Plik jest skonstruowany także w sposób, umożliwiający jego wykorzystanie do scharakteryzowania szkód spowodowanych innymi czynnikami, takimi jak powodzie, wichury, pożary i trzęsienia ziemi. Plik będzie połączony z wersją narzędzi iiSBE, które zostały zaprojektowane w celu oceny poziomu zrównoważonego rozwoju dla sąsiedztwa (SNTool) lub budynków (SBTool).</t>
  </si>
  <si>
    <t>Ocena wielkości uszkodzeń w kontekśćie zrównoważonej odbudowy w Ukrainie</t>
  </si>
  <si>
    <t>Kliknij 1, 2 lub 3 w lewym górnym rogu, aby zobaczyć różne poziomy uszczegółowienia.</t>
  </si>
  <si>
    <t>Narzędzie iiSBE do zrównoważonej odbudowy</t>
  </si>
  <si>
    <t>Projekt: Zrównoważona odbudowa w Ukrainie</t>
  </si>
  <si>
    <t>Zadanie: Ocena Uszkodzeń</t>
  </si>
  <si>
    <t>Wymagane działania</t>
  </si>
  <si>
    <t>Powiązane cele zrównoważonego rozwoju</t>
  </si>
  <si>
    <t>Przyczyny pośrednie</t>
  </si>
  <si>
    <t>Przyczyny bezpośrednie</t>
  </si>
  <si>
    <t>Gleba i działka</t>
  </si>
  <si>
    <t>Rozbiórka z przeznaczeniem do utylizacji</t>
  </si>
  <si>
    <t xml:space="preserve">1. Uniemożliwienie nowej zabudowy na obszarach podatnych na wzrost poziomu morze, powodzie, huraganowe wiatry, susze lub pożary. </t>
  </si>
  <si>
    <t>Uszkodzenia powodziowe obiektów i ich wyposażenia</t>
  </si>
  <si>
    <t>Demontaż z możliwością ponownego użycia</t>
  </si>
  <si>
    <t>2. Zadbanie o to aby przestrzeń zurbanizowana minimalizowała wpływ zmian klimatu, zagrożenia trzęsieniami ziemi lub działaniami militarnymi.</t>
  </si>
  <si>
    <t>Oczyszczanie / Odkażenie</t>
  </si>
  <si>
    <t>3. Zachowanie terenów o wartościach ekologicznych lub rolniczych oraz zwiększenie ich potencjału.</t>
  </si>
  <si>
    <t>Uszkodzenia konstrukcji, zalania obiektów i ich zawartości</t>
  </si>
  <si>
    <t>Poniżej zobacz Działania i Priorytety dla konkretnych systemów</t>
  </si>
  <si>
    <t>Priorytet:
od 0 do 3</t>
  </si>
  <si>
    <t>Drobne naprawy</t>
  </si>
  <si>
    <t>4. Ochrona terenów, budynków lub innych zabytków stanowiących dziedzictwo narodowe.</t>
  </si>
  <si>
    <t>Podwyższone temperatury prowadzące do zagrożenia zdrowia ludzi i innych szkód ekologicznych</t>
  </si>
  <si>
    <t>Umiarkowane naprawy</t>
  </si>
  <si>
    <t>5. Redukcja potencjału miejskiej wyspy ciepła poprzez zielono-niebieską infrastrukturę.</t>
  </si>
  <si>
    <t>Skażenie chemiczne lub radiacyjne</t>
  </si>
  <si>
    <t>Zagrożenie bezpieczeństwa oraz zdrowia i życia ludzi, długotrwałe szkody ekologiczne</t>
  </si>
  <si>
    <t>{Poniżej zobacz Poziomy Uszkodzeń i ich Stopień dla konkretnych systemów
„Poziom zniszczeń
 (wybierz jeden na komórkę)"</t>
  </si>
  <si>
    <t>Procent uszkodzeń</t>
  </si>
  <si>
    <t>Znaczna rekonstrukcja</t>
  </si>
  <si>
    <t>6. Zapewnienie funkcjonowania na optymalnym poziomie z uwzględnieniem wysokiej wydajności energetycznej budownictwa mieszkaniowego, użyteczności publicznej i innych usług.</t>
  </si>
  <si>
    <t>Szkody ekologiczne</t>
  </si>
  <si>
    <t>Inne konstrukcje budowlane</t>
  </si>
  <si>
    <t>„Poziom Uszkodzeń
 (wybierz jeden na komórkę)"</t>
  </si>
  <si>
    <t>Stopień Uszkodzeń od 0 do 4</t>
  </si>
  <si>
    <t>Uszkodzenia pochodzenia naturalnego lub pozamilitarnego:</t>
  </si>
  <si>
    <t>Modernizacja systemu energetycznego</t>
  </si>
  <si>
    <t>7. Wykorzystanie budownictwa mieszkaniowego i usług do zaspokajania potrzeb społecznych i promowania równości ekonomicznej wsród mieszkańców.</t>
  </si>
  <si>
    <t>Uszkodzenia obiektów i ich wyposażenia spowodowane przez ogień i dym; szkody ekologiczne</t>
  </si>
  <si>
    <t>Komponenty i elementy budynków</t>
  </si>
  <si>
    <t>8. Minimalizacja wielkości kosztów w całym cyklu życia budynków.</t>
  </si>
  <si>
    <t>Uszkodzenia strukturalne obiektów i ich wyposażenia</t>
  </si>
  <si>
    <t>Systemy techniczne w budynkach</t>
  </si>
  <si>
    <t>Wszystkie wybory i wartości są hipotetyczne i mają na celu jedynie pokazanie, jak system może działać.
Kliknij niebieskie komórki, aby wybrać z listy wybieralnej. Wpisz tekst w żółtych komórkach.
Nie zapomnij użyć 3 przycisków w lewym górnym rogu, aby zobaczyć różne poziomy uszczegółowienia.</t>
  </si>
  <si>
    <t>Wybierz bazowy język</t>
  </si>
  <si>
    <t>Odbudowa w tym samym miejscu</t>
  </si>
  <si>
    <t>9. Tworzenie klastrów budynków powiązanych w strefach synergii balansujących nadwyżki lub niedobory energii, wiatru i wody.</t>
  </si>
  <si>
    <t>Odbudowa w nowej lokalizacji</t>
  </si>
  <si>
    <t>10. Kładzenie nacisku na transport publiczny w celu ochrony środowiska i jakości powietrza.</t>
  </si>
  <si>
    <t>Uszkodzenia konstrukcji, obudowy lub wyposażenia budynków spowodowane wybuchami.</t>
  </si>
  <si>
    <t>11. Priorytyzacja czystych i odnawialnych źródeł energii; wykluczenie energii z paliw kopalnych.</t>
  </si>
  <si>
    <t>Zanieczyszczenie odpadami medycznymi i porzuconymi pojemnikami / opakowania / zbiornikami.</t>
  </si>
  <si>
    <t>12. Minimalizacja wbudowanej oraz operacyjnej energii w systemach energetycznych i powiązanych instalacjach.</t>
  </si>
  <si>
    <t>13. W nowym budownictwie minimalizacja pierwotnych i nieodnawialych materiałów oraz wspieranie wykorzystania materiałów z odzysku i recyklingu.</t>
  </si>
  <si>
    <t>14. W nowym budownictwie minimalizacja pierwotnych i nieodnawialych materiałów oraz wspieranie wykorzystania materiałów z odzysku i recyklingu.</t>
  </si>
  <si>
    <t>French</t>
  </si>
  <si>
    <t>Ce dossier est en cours d'élaboration par une douzaine de collègues de l'iiSBE et d'autres collègues de plusieurs pays d'Europe centrale qui s'intéressent à la reconstruction durable de l'Ukraine. Le dossier est destiné à fournir aux organisations plus proches de la scène un moyen de décrire les dommages causés par les activités de guerre et les approches de la reconstruction d'une manière simplifiée.
Le fichier est structuré de manière à pouvoir également être utilisé pour caractériser les dommages causés par d'autres facteurs, tels que les inondations, les tempêtes, les incendies et les tremblements de terre. Le fichier sera lié à une version des outils iiSBE conçus pour établir des objectifs de performance de durabilité pour le quartier (SNTool) ou les bâtiments (SBTool).</t>
  </si>
  <si>
    <t>Cliquez sur 1, 2 ou 3 en haut à gauche pour voir différents niveaux de détails</t>
  </si>
  <si>
    <t>Sol et site</t>
  </si>
  <si>
    <t>Utilités et services publics 1</t>
  </si>
  <si>
    <t>Utilités et services publics 2</t>
  </si>
  <si>
    <t>Transports publics et privés</t>
  </si>
  <si>
    <t>Maisons et logements</t>
  </si>
  <si>
    <t>Bâtiments, sauf logement</t>
  </si>
  <si>
    <t>Autres structures bâties</t>
  </si>
  <si>
    <t>Construire des composants et des assemblages</t>
  </si>
  <si>
    <t>Systèmes techniques pour bâtiments</t>
  </si>
  <si>
    <t>commentaires</t>
  </si>
  <si>
    <t>Voir les actions et les priorités pour les systèmes spécifiques ci-dessous</t>
  </si>
  <si>
    <t>Voir les niveaux et la gravité des dommages pour les systèmes spécifiques ci-dessous</t>
  </si>
  <si>
    <t>Niveau de dégâts
 (sélectionnez-en un par cellule)</t>
  </si>
  <si>
    <t>Les sélections et les valeurs sont toutes hypothétiques et visent uniquement à montrer comment le système pourrait fonctionner.
Cliquez sur les cellules bleues pour sélectionner dans les listes. Entrez du texte dans les cellules jaunes.
N'oubliez pas d'utiliser les 3 boutons dans le coin supérieur gauche pour voir les niveaux de détail.</t>
  </si>
  <si>
    <t>Priorité
0 à 3</t>
  </si>
  <si>
    <t>Pourcentage affecté</t>
  </si>
  <si>
    <t>Gravité 0 à 4</t>
  </si>
  <si>
    <t>Système ou installation</t>
  </si>
  <si>
    <t>Évaluations des dommages pour une reconstruction durable en Ukraine</t>
  </si>
  <si>
    <t>Superficie et/ou quantité affectée</t>
  </si>
  <si>
    <t>Outil de reconstruction durable iiSBE</t>
  </si>
  <si>
    <t>Projet : Reconstruction durable en Ukraine</t>
  </si>
  <si>
    <t>Objectifs de durabilité pertinents</t>
  </si>
  <si>
    <t>Degats causes</t>
  </si>
  <si>
    <t>Action requise</t>
  </si>
  <si>
    <t>Facteurs causaux</t>
  </si>
  <si>
    <t>Facteurs immédiats</t>
  </si>
  <si>
    <t>Pas de perte de fonction</t>
  </si>
  <si>
    <t>Légère perte de fonction</t>
  </si>
  <si>
    <t>Perte de fonction modérée</t>
  </si>
  <si>
    <t>Perte de fonction majeure</t>
  </si>
  <si>
    <t>Perte totale / destruction</t>
  </si>
  <si>
    <t>Dommages : origine primaire ou facteurs de causalité</t>
  </si>
  <si>
    <t>Dommages causés par une action militaire</t>
  </si>
  <si>
    <t>Sélectionnez la langue pour le texte de base</t>
  </si>
  <si>
    <t>Démolition pour élimination</t>
  </si>
  <si>
    <t>Démontage pour réutilisation</t>
  </si>
  <si>
    <t>Purification / Décontamination</t>
  </si>
  <si>
    <t>Petites réparations / remise en état</t>
  </si>
  <si>
    <t>Réparations / assainissement modérés</t>
  </si>
  <si>
    <t>Reconstruction majeure / assainissement</t>
  </si>
  <si>
    <t>Modernisation des systèmes énergétiques</t>
  </si>
  <si>
    <t>Mise à niveau majeure du système énergétique</t>
  </si>
  <si>
    <t>Reconstruire sur la même empreinte</t>
  </si>
  <si>
    <t>Reconstruire sur un nouveau site</t>
  </si>
  <si>
    <t>1. Geler les nouvelles constructions dans les zones vulnérables à l'élévation du niveau de la mer, aux inondations fluviales, aux tempêtes de vent, à la sécheresse ou aux incendies de forêt.</t>
  </si>
  <si>
    <t>2. Veiller à ce que les zones urbaines minimisent les futurs dommages causés par les impacts du changement climatique, les tremblements de terre ou les actions militaires</t>
  </si>
  <si>
    <t>3. Conserver et mettre en valeur les zones de valeur écologique ou agricole</t>
  </si>
  <si>
    <t>4. Conserver les zones du patrimoine urbain, les bâtiments et les monuments</t>
  </si>
  <si>
    <t>5. Réduire l'effet d'îlot de chaleur urbain grâce à la végétation, aux parcs et aux forêts urbaines</t>
  </si>
  <si>
    <t>6. Veiller à ce que les logements, les équipements publics et les systèmes de services publics soient en mesure de fonctionner à des niveaux de performance fonctionnels et énergétiques optimaux</t>
  </si>
  <si>
    <t>7. Veiller à ce que le logement, les équipements publics et les services publics satisfassent les besoins physiques et sociaux et favorisent l'équité économique</t>
  </si>
  <si>
    <t>8. Minimiser les coûts d'investissement du cycle de vie du logement, des installations publiques et des services publics</t>
  </si>
  <si>
    <t>9. Établir des grappes de divers bâtiments existants dans des zones de synergie qui équilibrent les excédents et les déficits d'énergie et d'eau.</t>
  </si>
  <si>
    <t>10. Passer des transports privés aux transports publics pour préserver les terres et améliorer la qualité de l'air</t>
  </si>
  <si>
    <t>11. Donner la priorité à l'approvisionnement en énergie propre avec des énergies renouvelables et zéro utilisation de combustibles fossiles</t>
  </si>
  <si>
    <t>12. Minimiser l'énergie intrinsèque et de fonctionnement de toutes les installations et équipements consommateurs d'énergie</t>
  </si>
  <si>
    <t>13. Minimiser l'utilisation de matériaux non renouvelables dans les nouvelles constructions et utiliser efficacement les matériaux récupérés pour les réutiliser ou les recycler</t>
  </si>
  <si>
    <t>14. Minimiser l'utilisation de matériaux non renouvelables dans les nouvelles constructions et utiliser efficacement les matériaux récupérés pour les réutiliser ou les recycler</t>
  </si>
  <si>
    <t>Le niveau de la mer monte</t>
  </si>
  <si>
    <t>Inondations fluviales / fortes pluies</t>
  </si>
  <si>
    <t>Ouragan / cyclone</t>
  </si>
  <si>
    <t>Îlot de chaleur urbain</t>
  </si>
  <si>
    <t>Accidents chimiques ou radiologiques</t>
  </si>
  <si>
    <t>Sécheresse</t>
  </si>
  <si>
    <t>Incendies</t>
  </si>
  <si>
    <t>Tremblement de terre</t>
  </si>
  <si>
    <t>Action militaire A</t>
  </si>
  <si>
    <t>Action militaire B</t>
  </si>
  <si>
    <t>Action militaire C</t>
  </si>
  <si>
    <t>Dommages causés par les inondations aux structures et au contenu</t>
  </si>
  <si>
    <t>Dommages structurels et causés par l'eau aux structures et au contenu</t>
  </si>
  <si>
    <t>Des températures excessives entraînant des risques pour la santé humaine et des dommages écologiques</t>
  </si>
  <si>
    <t>Menace pour la sécurité des personnes et dommages à long terme pour l'écologie</t>
  </si>
  <si>
    <t>Déstabilisation des fondations et dégâts écologiques</t>
  </si>
  <si>
    <t>Dommages causés par le feu et la fumée aux structures et au contenu ; dommages écologiques</t>
  </si>
  <si>
    <t>Dommages structurels aux structures et au contenu</t>
  </si>
  <si>
    <t>Dommages causés par le souffle aux structures, à l'enveloppe du bâtiment ou au contenu</t>
  </si>
  <si>
    <t>Propagation de déchets médicaux et de fragments d'obus</t>
  </si>
  <si>
    <t>Contamination des plans d'eau ou de la couche arable</t>
  </si>
  <si>
    <t>Spanish</t>
  </si>
  <si>
    <t>Tâche: Évaluations des dommages</t>
  </si>
  <si>
    <t>Bu dosya, Ukrayna'nın sürdürülebilir yeniden inşası ile ilgilenen birkaç orta Avrupa ülkesindeki yaklaşık bir düzine iiSBE ve diğer meslektaşlar tarafından geliştirilmektedir. Dosya, olay yerine daha yakın kuruluşlara, savaş faaliyetlerinden kaynaklanan hasarı ve yeniden yapılanma yaklaşımlarını basitleştirilmiş bir şekilde tanımlamanın bir yolunu sağlamayı amaçlamaktadır.
Dosya, sel, fırtına, yangın ve deprem olayları gibi diğer faktörlerin neden olduğu hasarı karakterize etmek için de kullanılmasını sağlayacak şekilde yapılandırılmıştır. Dosya, mahalle (SNTool) veya binalar (SBTool) için sürdürülebilirlik performans hedefleri oluşturmak üzere tasarlanmış iiSBE araçlarının bir sürümüne bağlanacaktır.</t>
  </si>
  <si>
    <t>Farklı ayrıntı düzeylerini görmek için sol üstteki 1, 2 veya 3'e tıklayın</t>
  </si>
  <si>
    <t>Toprak ve site</t>
  </si>
  <si>
    <t>Kamu hizmetleri ve hizmetleri 1</t>
  </si>
  <si>
    <t>Kamu hizmetleri ve hizmetleri 2</t>
  </si>
  <si>
    <t>Toplu ve özel ulaşım</t>
  </si>
  <si>
    <t>Evler ve Konut</t>
  </si>
  <si>
    <t>Konut hariç binalar</t>
  </si>
  <si>
    <t>Diğer Yapılı Yapılar</t>
  </si>
  <si>
    <t>Bina Bileşenleri ve Montajları</t>
  </si>
  <si>
    <t>Binalar için Teknik Sistemler</t>
  </si>
  <si>
    <t>Yorumlar</t>
  </si>
  <si>
    <t>Aşağıdaki belirli sistemler için Eylemler ve Öncelikler'e bakın</t>
  </si>
  <si>
    <t>Aşağıdaki belirli sistemler için Hasar Düzeyleri ve Önem Derecesine bakın</t>
  </si>
  <si>
    <t>Hasar seviyesi
 (hücre başına bir tane seçin)</t>
  </si>
  <si>
    <t>Seçimler ve değerler tamamen varsayımsaldır ve yalnızca sistemin nasıl çalışabileceğini göstermeyi amaçlar.
Listelerden seçim yapmak için mavi hücrelere tıklayın. Sarı hücrelere metin girin.
Ayrıntı seviyelerini görmek için sol üst köşedeki 3 düğmeyi kullanmayı unutmayın.</t>
  </si>
  <si>
    <t>Öncelik
0 ila 3</t>
  </si>
  <si>
    <t>Etkilenen yüzde</t>
  </si>
  <si>
    <t>Önem 0 ila 4</t>
  </si>
  <si>
    <t>Sistem veya Tesis</t>
  </si>
  <si>
    <t>Ukrayna'da Sürdürülebilir Yeniden Yapılanma için Hasar Değerlendirmeleri</t>
  </si>
  <si>
    <t>Etkilenen alan ve/veya miktar</t>
  </si>
  <si>
    <t>iiSBE Sürdürülebilir Yeniden Yapılanma Aracı</t>
  </si>
  <si>
    <t>Verilen zarar</t>
  </si>
  <si>
    <t>İşlev kaybı yok</t>
  </si>
  <si>
    <t>Hafif fonksiyon kaybı</t>
  </si>
  <si>
    <t>Orta derecede fonksiyon kaybı</t>
  </si>
  <si>
    <t>Büyük fonksiyon kaybı</t>
  </si>
  <si>
    <t>Toplam kayıp / imha</t>
  </si>
  <si>
    <t>Hasar: Birincil Kaynak veya Nedensel Faktörler</t>
  </si>
  <si>
    <t>Askeri harekâttan kaynaklanan hasar</t>
  </si>
  <si>
    <t>Temel metin için dil seçin</t>
  </si>
  <si>
    <t>Proje: Ukrayna'da Sürdürülebilir İmar</t>
  </si>
  <si>
    <t>Eylem Gerekli</t>
  </si>
  <si>
    <t>Bertaraf için yıkım</t>
  </si>
  <si>
    <t>Yeniden kullanım için sökme</t>
  </si>
  <si>
    <t>Arıtma / Dekontaminasyon</t>
  </si>
  <si>
    <t>Küçük onarımlar / iyileştirme</t>
  </si>
  <si>
    <t>Orta düzeyde onarım / iyileştirme</t>
  </si>
  <si>
    <t>Büyük yeniden yapılanma / iyileştirme</t>
  </si>
  <si>
    <t>Enerji sistemleri yükseltmeleri</t>
  </si>
  <si>
    <t>Büyük enerji sistemi yükseltmesi</t>
  </si>
  <si>
    <t>Aynı ayak izi üzerinde yeniden oluşturun</t>
  </si>
  <si>
    <t>Yeni sitede yeniden oluştur</t>
  </si>
  <si>
    <t>Görev: Hasar Değerlendirmeleri</t>
  </si>
  <si>
    <t>İlgili sürdürülebilirlik hedefleri</t>
  </si>
  <si>
    <t>1. Deniz seviyesinin yükselmesine, nehir taşkınlarına, fırtınalara, kuraklığa veya orman yangınlarına karşı savunmasız alanlarda yeni inşaatları dondurun.</t>
  </si>
  <si>
    <t>2. Kentsel alanların iklim değişikliği etkilerinden, depremlerden veya askeri harekatlardan gelecek zararları en aza indirmesini sağlayın</t>
  </si>
  <si>
    <t>3. Ekolojik veya tarımsal değeri olan alanları koruyun ve geliştirin</t>
  </si>
  <si>
    <t>4. Kentsel miras alanlarını, binaları ve anıtları koruyun</t>
  </si>
  <si>
    <t>5. Bitki örtüsü, parklar ve kentsel ormanlar yoluyla kentsel ısı adası etkisini azaltmak</t>
  </si>
  <si>
    <t>6. Konut, kamu tesisleri ve altyapı sistemlerinin optimal işlevsellik ve enerji performansı seviyelerinde çalışabilmesini sağlamak</t>
  </si>
  <si>
    <t>7. Konut, kamu tesisleri ve kamu hizmetlerinin fiziksel ve sosyal ihtiyaçları karşılamasını ve ekonomik eşitliği teşvik etmesini sağlayın</t>
  </si>
  <si>
    <t>8. Konut, kamu tesisleri ve kamu hizmetlerinin yaşam döngüsü sermaye maliyetlerini en aza indirin</t>
  </si>
  <si>
    <t>9. Enerji ve su fazlalarını ve açıklarını dengeleyen sinerji bölgelerinde çeşitli mevcut bina kümeleri oluşturun.</t>
  </si>
  <si>
    <t>10. Araziyi korumak ve hava kalitesini iyileştirmek için özel ulaşımdan toplu taşımaya geçiş</t>
  </si>
  <si>
    <t>11. Yenilenebilir kaynaklar ve sıfır fosil yakıt kullanımı ile temiz enerji arzına öncelik verin</t>
  </si>
  <si>
    <t>12. Tüm enerji kullanan tesis ve ekipmanların somutlaşmış ve işletim enerjisini en aza indirin</t>
  </si>
  <si>
    <t>13. Yeni inşaatta yenilenemeyen malzemelerin kullanımını en aza indirin ve geri kazanılan malzemeleri yeniden kullanım veya geri dönüşüm için etkin bir şekilde kullanın</t>
  </si>
  <si>
    <t>14. Yeni inşaatlarda yenilenemeyen malzemelerin kullanımını en aza indirin ve geri kazanılan malzemeleri yeniden kullanım veya geri dönüşüm için etkin bir şekilde kullanın</t>
  </si>
  <si>
    <t>Yer: Irpin ve diğer kentsel alanlar</t>
  </si>
  <si>
    <t>Nedensel faktörler</t>
  </si>
  <si>
    <t>Deniz seviyesi yükselmesi</t>
  </si>
  <si>
    <t>Nehir taşması / şiddetli yağmur</t>
  </si>
  <si>
    <t>Kasırga / siklon</t>
  </si>
  <si>
    <t>Kentsel ısı adası</t>
  </si>
  <si>
    <t>Kimyasal veya radyasyon kazaları</t>
  </si>
  <si>
    <t>Kuraklık</t>
  </si>
  <si>
    <t>Orman yangını</t>
  </si>
  <si>
    <t>Deprem</t>
  </si>
  <si>
    <t>Askeri harekat A</t>
  </si>
  <si>
    <t>Askeri harekat B</t>
  </si>
  <si>
    <t>Askeri harekat C</t>
  </si>
  <si>
    <t>Acil Faktörler</t>
  </si>
  <si>
    <t>Yapılara ve içeriklere sel hasarı</t>
  </si>
  <si>
    <t>Yapılara ve içeriklere yapısal ve su hasarı</t>
  </si>
  <si>
    <t>İnsanlar için sağlık tehlikelerine ve ekolojik hasara yol açan aşırı sıcaklıklar</t>
  </si>
  <si>
    <t>İnsanlar için can güvenliği tehdidi ve ekolojiye uzun vadeli zarar</t>
  </si>
  <si>
    <t>Temellerin istikrarsızlaştırılması ve ekolojik hasar</t>
  </si>
  <si>
    <t>Yapılara ve içeriklere yangın ve duman hasarı; ekolojik hasar</t>
  </si>
  <si>
    <t>Yapılara ve içeriklere yapısal hasar</t>
  </si>
  <si>
    <t>Yapılara, bina zarfına veya içeriğine patlama hasarı</t>
  </si>
  <si>
    <t>Tıbbi atıkların ve kabuk parçalarının yayılması</t>
  </si>
  <si>
    <t>Su kütlelerinin veya üst toprağın kirlenmesi</t>
  </si>
  <si>
    <t>Este archivo está siendo desarrollado por una docena de iiSBE y otros colegas en varios países de Europa central interesados ​​en la reconstrucción sostenible de Ucrania. El archivo está destinado a proporcionar a las organizaciones más cercanas a la escena una forma de describir el daño de las actividades de guerra y los enfoques para la reconstrucción de manera simplificada.
El archivo está estructurado de una manera que también permitirá que se utilice para caracterizar los daños causados ​​por otros factores, como inundaciones, tormentas de viento, incendios y terremotos. El archivo estará vinculado a una versión de las herramientas iiSBE que están diseñadas para establecer objetivos de desempeño de sostenibilidad para vecindarios (SNTool) o edificios (SBTool).</t>
  </si>
  <si>
    <t>Haga clic en 1, 2 o 3 en la parte superior izquierda para ver diferentes niveles de detalle</t>
  </si>
  <si>
    <t>Utilidades y servicios públicos 1</t>
  </si>
  <si>
    <t>Utilidades y servicios públicos 2</t>
  </si>
  <si>
    <t>Transporte público y privado</t>
  </si>
  <si>
    <t>Casas y Vivienda</t>
  </si>
  <si>
    <t>Edificios, excepto viviendas</t>
  </si>
  <si>
    <t>Otras estructuras construidas</t>
  </si>
  <si>
    <t>Componentes y ensamblajes de construcción</t>
  </si>
  <si>
    <t>Sistemas Técnicos para edificios</t>
  </si>
  <si>
    <t>Comentarios</t>
  </si>
  <si>
    <t>Ver Acciones y Prioridades para sistemas específicos a continuación</t>
  </si>
  <si>
    <t>Consulte los niveles de daños y la gravedad de los sistemas específicos a continuación.</t>
  </si>
  <si>
    <t>Porcentaje afectado</t>
  </si>
  <si>
    <t>Gravedad 0 a 4</t>
  </si>
  <si>
    <t>Evaluaciones de daños para la reconstrucción sostenible en Ucrania</t>
  </si>
  <si>
    <t>Herramienta de reconstrucción sostenible iiSBE</t>
  </si>
  <si>
    <t>Daño causado</t>
  </si>
  <si>
    <t>Sin pérdida de función</t>
  </si>
  <si>
    <t>Ligera pérdida de función</t>
  </si>
  <si>
    <t>Moderada pérdida de función</t>
  </si>
  <si>
    <t>Gran pérdida de función</t>
  </si>
  <si>
    <t>Pérdida total / destrucción</t>
  </si>
  <si>
    <t>Daño: origen primario o factores causales</t>
  </si>
  <si>
    <t>Daños por acción militar</t>
  </si>
  <si>
    <t>Seleccione el idioma para el texto básico</t>
  </si>
  <si>
    <t>Proyecto: Reconstrucción Sostenible en Ucrania</t>
  </si>
  <si>
    <t>Acción requerida</t>
  </si>
  <si>
    <t>Demolición para eliminación</t>
  </si>
  <si>
    <t>Desmontaje para reutilización</t>
  </si>
  <si>
    <t>Purificación / Descontaminación</t>
  </si>
  <si>
    <t>Reparaciones menores / remediación</t>
  </si>
  <si>
    <t>Reparaciones moderadas / remediación</t>
  </si>
  <si>
    <t>Reconstrucción mayor / remediación</t>
  </si>
  <si>
    <t>Actualizaciones de sistemas de energía</t>
  </si>
  <si>
    <t>Mejora importante del sistema de energía</t>
  </si>
  <si>
    <t>Reconstruir en la misma huella</t>
  </si>
  <si>
    <t>Reconstruir en un sitio nuevo</t>
  </si>
  <si>
    <t>Área y/o cantidad afectada</t>
  </si>
  <si>
    <t>Tarea: Evaluaciones de daños</t>
  </si>
  <si>
    <t>Objetivos de sostenibilidad relevantes</t>
  </si>
  <si>
    <t>1. Congelar la construcción nueva en áreas que son vulnerables al aumento del nivel del mar, inundaciones fluviales, tormentas de viento, sequías o incendios forestales.</t>
  </si>
  <si>
    <t>2. Asegurar que las áreas urbanas minimicen los daños futuros por impactos del cambio climático, terremotos o acciones militares</t>
  </si>
  <si>
    <t>3. Conservar y mejorar áreas de valor ecológico o agrícola</t>
  </si>
  <si>
    <t>4. Conservar los espacios, edificios y monumentos del patrimonio urbano</t>
  </si>
  <si>
    <t>5. Reducir el efecto isla de calor urbano a través de la vegetación, los parques y los bosques urbanos</t>
  </si>
  <si>
    <t>6. Garantizar que las viviendas, las instalaciones públicas y los sistemas de servicios públicos puedan operar a niveles óptimos de rendimiento funcional y energético</t>
  </si>
  <si>
    <t>7. Garantizar que la vivienda, las instalaciones y los servicios públicos satisfagan las necesidades físicas y sociales y promuevan la equidad económica</t>
  </si>
  <si>
    <t>8. Minimizar los costos de capital del ciclo de vida de la vivienda, las instalaciones públicas y los servicios públicos</t>
  </si>
  <si>
    <t>9. Establecer clusters de diversas edificaciones existentes en zonas de sinergia que equilibren excedentes y déficits de energía y agua.</t>
  </si>
  <si>
    <t>10. Cambio del transporte privado al público para conservar la tierra y mejorar la calidad del aire</t>
  </si>
  <si>
    <t>11. Priorizar el suministro de energía limpia con renovables y cero uso de combustibles fósiles</t>
  </si>
  <si>
    <t>12. Minimizar la energía incorporada y operativa de todas las instalaciones y equipos que utilizan energía</t>
  </si>
  <si>
    <t>13. Minimizar el uso de materiales no renovables en construcciones nuevas y hacer un uso efectivo de los materiales recuperados para su reutilización o reciclaje</t>
  </si>
  <si>
    <t>14. Minimizar el uso de materiales no renovables en construcciones nuevas y hacer un uso efectivo de los materiales recuperados para su reutilización o reciclaje</t>
  </si>
  <si>
    <t>Ubicación: Irpin y otras áreas urbanas</t>
  </si>
  <si>
    <t>Factores casuales</t>
  </si>
  <si>
    <t>Aumento del nivel del mar</t>
  </si>
  <si>
    <t>Inundaciones fluviales/lluvia intensa</t>
  </si>
  <si>
    <t>Huracán / ciclón</t>
  </si>
  <si>
    <t>isla de calor urbana</t>
  </si>
  <si>
    <t>Accidentes químicos o de radiación</t>
  </si>
  <si>
    <t>Sequía</t>
  </si>
  <si>
    <t>Incendio forestal</t>
  </si>
  <si>
    <t>Terremoto</t>
  </si>
  <si>
    <t>Acción militar A</t>
  </si>
  <si>
    <t>Acción militar B</t>
  </si>
  <si>
    <t>Acción militar C</t>
  </si>
  <si>
    <t>Factores inmediatos</t>
  </si>
  <si>
    <t>Daños por inundaciones a estructuras y contenidos</t>
  </si>
  <si>
    <t>Daños estructurales y por agua en estructuras y contenidos</t>
  </si>
  <si>
    <t>Exceso de temperatura que genera riesgos para la salud de los seres humanos y daños ecológicos</t>
  </si>
  <si>
    <t>Amenaza para la seguridad de la vida de los humanos y daño a largo plazo para la ecología</t>
  </si>
  <si>
    <t>Desestabilización de cimientos y daño ecológico</t>
  </si>
  <si>
    <t>Daños por fuego y humo en estructuras y contenidos; daño ecológico</t>
  </si>
  <si>
    <t>Daño estructural a estructuras y contenidos</t>
  </si>
  <si>
    <t>Daño por explosión a estructuras, envolvente o contenido del edificio</t>
  </si>
  <si>
    <t>Propagación de desechos médicos y fragmentos de proyectiles</t>
  </si>
  <si>
    <t>Contaminación de cuerpos de agua o suelo</t>
  </si>
  <si>
    <t>Las selecciones y los valores son todos hipotéticos y solo pretenden mostrar cómo podría funcionar el sistema.
Haga clic en las celdas azules para seleccionar de las listas. Introduzca el texto en las celdas amarillas.
No olvides usar los 3 botones en la esquina superior izquierda para ver los niveles de detalle.</t>
  </si>
  <si>
    <t>Prioridad 0 a 3</t>
  </si>
  <si>
    <t>Sistema o Instalación</t>
  </si>
  <si>
    <t>Nivel de daño</t>
  </si>
  <si>
    <t>Suelo y sitio</t>
  </si>
  <si>
    <t>Diese Datei wird derzeit von etwa einem Dutzend iiSBE und anderen Kollegen in mehreren mitteleuropäischen Ländern mit Interesse am nachhaltigen Wiederaufbau der Ukraine entwickelt. Die Akte soll ortsnahen Organisationen eine vereinfachte Beschreibung der Schäden aus Kriegshandlungen und Ansätzen für den Wiederaufbau an die Hand geben.
Die Datei ist so strukturiert, dass sie auch zur Charakterisierung von Schäden verwendet werden kann, die durch andere Faktoren wie Überschwemmungen, Stürme, Feuer und Erdbeben verursacht wurden. Die Datei wird mit einer Version der iiSBE-Tools verknüpft, die darauf ausgelegt sind, Nachhaltigkeitsleistungsziele für Nachbarschaften (SNTool) oder Gebäude (SBTool) festzulegen.</t>
  </si>
  <si>
    <t>Klicken Sie oben links auf 1, 2 oder 3, um verschiedene Detailebenen anzuzeigen</t>
  </si>
  <si>
    <t>Boden und Standort</t>
  </si>
  <si>
    <t>Öffentliche Einrichtungen und Dienstleistungen 1</t>
  </si>
  <si>
    <t>Öffentliche Einrichtungen und Dienstleistungen 2</t>
  </si>
  <si>
    <t>Öffentliche und private Verkehrsmittel</t>
  </si>
  <si>
    <t>Häuser und Wohnungen</t>
  </si>
  <si>
    <t>Gebäude, außer Wohnungen</t>
  </si>
  <si>
    <t>Andere Bauwerke</t>
  </si>
  <si>
    <t>Bauteile und Baugruppen</t>
  </si>
  <si>
    <t>Technische Systeme für Gebäude</t>
  </si>
  <si>
    <t>Kommentare</t>
  </si>
  <si>
    <t>Siehe Aktionen und Prioritäten für spezifische Systeme weiter unten</t>
  </si>
  <si>
    <t>Siehe Schadensstufen und Schweregrad für spezifische Systeme weiter unten</t>
  </si>
  <si>
    <t>Auswahlen und Werte sind alle hypothetisch und sollen nur zeigen, wie das System funktionieren könnte.  
Klicken Sie auf blaue Zellen, um aus Listen auszuwählen. Geben Sie Text in gelbe Zellen ein.
 Vergessen Sie nicht, die 3 Schaltflächen in der oberen linken Ecke zu verwenden, um Detailebenen anzuzeigen.</t>
  </si>
  <si>
    <t>Prozent betroffen</t>
  </si>
  <si>
    <t>Schweregrad 0 bis 4</t>
  </si>
  <si>
    <t>Priorität 0 bis 3</t>
  </si>
  <si>
    <t>System oder Einrichtung</t>
  </si>
  <si>
    <t>Schadensgutachten für nachhaltigen Wiederaufbau in der Ukraine</t>
  </si>
  <si>
    <t>Betroffene Fläche und/oder Menge</t>
  </si>
  <si>
    <t>Verursachter Schaden</t>
  </si>
  <si>
    <t>Kein Funktionsverlust</t>
  </si>
  <si>
    <t>Leichter Funktionsverlust</t>
  </si>
  <si>
    <t>Moderater Funktionsverlust</t>
  </si>
  <si>
    <t>Schwerwiegender Funktionsverlust</t>
  </si>
  <si>
    <t>Totalverlust / Zerstörung</t>
  </si>
  <si>
    <t>Schaden: Primärer Ursprung oder kausale Faktoren</t>
  </si>
  <si>
    <t>Schäden durch Militäreinsatz</t>
  </si>
  <si>
    <t>Sprache für Basistext auswählen</t>
  </si>
  <si>
    <t>Projekt: Nachhaltiger Wiederaufbau in der Ukraine</t>
  </si>
  <si>
    <t>Handlung erforderlich</t>
  </si>
  <si>
    <t>Abriss zur Entsorgung</t>
  </si>
  <si>
    <t>Demontage zur Wiederverwendung</t>
  </si>
  <si>
    <t>Reinigung / Dekontamination</t>
  </si>
  <si>
    <t>Kleinere Reparaturen / Sanierungen</t>
  </si>
  <si>
    <t>Moderate Reparaturen / Sanierungen</t>
  </si>
  <si>
    <t>Großer Umbau / Sanierung</t>
  </si>
  <si>
    <t>Modernisierung von Energiesystemen</t>
  </si>
  <si>
    <t>Große Modernisierung des Energiesystems</t>
  </si>
  <si>
    <t>Wiederaufbau auf gleicher Grundfläche</t>
  </si>
  <si>
    <t>Neuaufbau auf neuer Seite</t>
  </si>
  <si>
    <t>Aufgabe: Schadensgutachten</t>
  </si>
  <si>
    <t>Relevante Nachhaltigkeitsziele</t>
  </si>
  <si>
    <t>1. Stoppen Sie Neubauten in Gebieten, die anfällig für Meeresspiegelanstieg, Flussüberschwemmungen, Stürme, Dürre oder Waldbrände sind.</t>
  </si>
  <si>
    <t>2. Sicherstellen, dass städtische Gebiete künftige Schäden durch die Auswirkungen des Klimawandels, Erdbeben oder Militäraktionen minimieren</t>
  </si>
  <si>
    <t>3. Gebiete von ökologischem oder landwirtschaftlichem Wert erhalten und verbessern</t>
  </si>
  <si>
    <t>4. Stadterbegebiete, Gebäude und Denkmäler erhalten</t>
  </si>
  <si>
    <t>5. Verringerung des städtischen Wärmeinseleffekts durch Vegetation, Parks und städtische Wälder</t>
  </si>
  <si>
    <t>6. Stellen Sie sicher, dass Wohnungen, öffentliche Einrichtungen und Versorgungssysteme auf optimalem Funktions- und Energieleistungsniveau betrieben werden können</t>
  </si>
  <si>
    <t>7. Stellen Sie sicher, dass Wohnungen, öffentliche Einrichtungen und Versorgungseinrichtungen den physischen und sozialen Bedürfnissen entsprechen, und fördern Sie die wirtschaftliche Gerechtigkeit</t>
  </si>
  <si>
    <t>8. Minimieren Sie die Lebenszyklus-Kapitalkosten von Wohnungen, öffentlichen Einrichtungen und Versorgungsunternehmen</t>
  </si>
  <si>
    <t>9. Cluster diverser Bestandsgebäude in Synergiezonen bilden, die Überschüsse und Defizite bei Energie und Wasser ausgleichen.</t>
  </si>
  <si>
    <t>10. Umstieg vom privaten auf den öffentlichen Verkehr, um Land zu sparen und die Luftqualität zu verbessern</t>
  </si>
  <si>
    <t>11. Priorisieren Sie eine saubere Energieversorgung mit erneuerbaren Energien und den Verzicht auf fossile Brennstoffe</t>
  </si>
  <si>
    <t>12. Minimieren Sie die graue und die Betriebsenergie aller energieverbrauchenden Einrichtungen und Geräte</t>
  </si>
  <si>
    <t>13. Minimieren Sie die Verwendung von nicht erneuerbaren Materialien in Neubauten und nutzen Sie wiedergewonnene Materialien effektiv für die Wiederverwendung oder das Recycling</t>
  </si>
  <si>
    <t>14. Minimieren Sie die Verwendung von nicht erneuerbaren Materialien in Neubauten und nutzen Sie wiedergewonnene Materialien effektiv zur Wiederverwendung oder zum Recycling</t>
  </si>
  <si>
    <t>Standort: Irpin und andere städtische Gebiete</t>
  </si>
  <si>
    <t>Kausale Faktoren</t>
  </si>
  <si>
    <t>Meeresspiegel steigt</t>
  </si>
  <si>
    <t>Flusshochwasser / Starkregen</t>
  </si>
  <si>
    <t>Hurrikan / Zyklon</t>
  </si>
  <si>
    <t>Städtische Wärmeinsel</t>
  </si>
  <si>
    <t>Chemie- oder Strahlenunfälle</t>
  </si>
  <si>
    <t>Dürre</t>
  </si>
  <si>
    <t>Lauffeuer</t>
  </si>
  <si>
    <t>Erdbeben</t>
  </si>
  <si>
    <t>Militäraktion A</t>
  </si>
  <si>
    <t>Militäraktion B</t>
  </si>
  <si>
    <t>Militäreinsatz C</t>
  </si>
  <si>
    <t>Unmittelbare Faktoren</t>
  </si>
  <si>
    <t>Hochwasserschäden an Gebäuden und Inhalten</t>
  </si>
  <si>
    <t>Bau- und Wasserschäden an Bauwerken und Inhalten</t>
  </si>
  <si>
    <t>Übertemperaturen, die zu Gesundheitsgefahren für Menschen und Umweltschäden führen</t>
  </si>
  <si>
    <t>Lebensgefahr für Menschen und langfristige Schädigung der Ökologie</t>
  </si>
  <si>
    <t>Destabilisierung von Fundamenten und ökologische Schäden</t>
  </si>
  <si>
    <t>Brand- und Rauchschäden an Gebäuden und Inhalten; ökologische Schäden</t>
  </si>
  <si>
    <t>Strukturelle Schäden an Strukturen und Inhalten</t>
  </si>
  <si>
    <t>Explosionsschäden an Bauwerken, Gebäudehülle oder Inhalt</t>
  </si>
  <si>
    <t>Verbreitung von medizinischen Abfällen und Granatsplittern</t>
  </si>
  <si>
    <t>Verschmutzung von Gewässern oder Oberboden</t>
  </si>
  <si>
    <r>
      <t xml:space="preserve">Selected Language
</t>
    </r>
    <r>
      <rPr>
        <sz val="20"/>
        <color rgb="FFFF0000"/>
        <rFont val="Calibri-Light"/>
      </rPr>
      <t>do not change anything in this section, because these cells are derived from yellow cells in sections above and then copied to the Main section</t>
    </r>
  </si>
  <si>
    <t>Industry facilities</t>
  </si>
  <si>
    <t>Interior walls</t>
  </si>
  <si>
    <t>Stairs</t>
  </si>
  <si>
    <t>Fire control systems</t>
  </si>
  <si>
    <t>Lighting systems</t>
  </si>
  <si>
    <t>HVAC Control systems</t>
  </si>
  <si>
    <t>Mechanical HVAC and ducting</t>
  </si>
  <si>
    <t>Energy storage systems</t>
  </si>
  <si>
    <t>Schadensgrad  (eine pro Zelle auswählen)</t>
  </si>
  <si>
    <t>Building landscaping</t>
  </si>
  <si>
    <t>Multi-unit housing =&lt; 3 floors</t>
  </si>
  <si>
    <t>Daycare facility</t>
  </si>
  <si>
    <t>Food / convenience shop</t>
  </si>
  <si>
    <t>Retail goods shop</t>
  </si>
  <si>
    <t>Coal power plants, 500 MW each</t>
  </si>
  <si>
    <t>Звалища</t>
  </si>
  <si>
    <t>Поверхневе сміття</t>
  </si>
  <si>
    <t>Верхній грунт</t>
  </si>
  <si>
    <t>Місцева атмосфера</t>
  </si>
  <si>
    <t>Підземні води / водоносний горизонт</t>
  </si>
  <si>
    <t>Природні поверхневі води</t>
  </si>
  <si>
    <t>Природний ландшафт і рослинність</t>
  </si>
  <si>
    <t>Парки та формальний ландшафт</t>
  </si>
  <si>
    <t>Міські дерева</t>
  </si>
  <si>
    <t>Міське сільське господарство</t>
  </si>
  <si>
    <t>Вугільні електростанції по 500 МВт</t>
  </si>
  <si>
    <t>Гідроелектростанції по 800 МВт</t>
  </si>
  <si>
    <t>Атомна електростанція по 4,5 ГВт</t>
  </si>
  <si>
    <t>Панелі сонячних батарей</t>
  </si>
  <si>
    <t>Вітрові турбіни</t>
  </si>
  <si>
    <t>Сховище енергії</t>
  </si>
  <si>
    <t>Резервуари міського газу</t>
  </si>
  <si>
    <t>Первинна (високовольтна) електропередача</t>
  </si>
  <si>
    <t>Вторинний розподіл електроенергії</t>
  </si>
  <si>
    <t>Місцевий розподіл електроенергії</t>
  </si>
  <si>
    <t>Зарядні станції постійного струму</t>
  </si>
  <si>
    <t>Система вуличного освітлення</t>
  </si>
  <si>
    <t>Волоконно-оптична телекомунікаційна мережа</t>
  </si>
  <si>
    <t>Док або гавань</t>
  </si>
  <si>
    <t>Теплова установка для централізованого теплопостачання</t>
  </si>
  <si>
    <t>Комбінована система водопостачання та каналізації</t>
  </si>
  <si>
    <t>Водоочисна та насосна станція</t>
  </si>
  <si>
    <t>Зливова каналізація</t>
  </si>
  <si>
    <t>Сантехнічна каналізація</t>
  </si>
  <si>
    <t>Перекачування та розподіл газу</t>
  </si>
  <si>
    <t>Накачування та розподіл водню</t>
  </si>
  <si>
    <t>Система централізованого теплопостачання</t>
  </si>
  <si>
    <t>Оптоволоконний телеком</t>
  </si>
  <si>
    <t>Системи сигналізації для системи наземних поїздів</t>
  </si>
  <si>
    <t>Системи сигналізації для наземного руху</t>
  </si>
  <si>
    <t>Підземний поїзд</t>
  </si>
  <si>
    <t>Міжміський вокзал</t>
  </si>
  <si>
    <t>Місцева станція легкої залізниці</t>
  </si>
  <si>
    <t>шосе</t>
  </si>
  <si>
    <t>Магістральна дорога</t>
  </si>
  <si>
    <t>Колекторна дорога</t>
  </si>
  <si>
    <t>Провулок або місцева дорога</t>
  </si>
  <si>
    <t>Зовнішня парковка</t>
  </si>
  <si>
    <t>Велосипедні станції</t>
  </si>
  <si>
    <t>Пішохідні доріжки</t>
  </si>
  <si>
    <t>Канал</t>
  </si>
  <si>
    <t>Окремі будинки</t>
  </si>
  <si>
    <t>Прибудоване житло</t>
  </si>
  <si>
    <t>Багатоквартирне житло =&lt; 3 поверхи</t>
  </si>
  <si>
    <t>Багатоквартирне житло 4+ поверхи</t>
  </si>
  <si>
    <t>Будинки довгострокового догляду</t>
  </si>
  <si>
    <t>Громадські будівлі (бібліотека, суд тощо)</t>
  </si>
  <si>
    <t>Місцевий заклад охорони здоров'я</t>
  </si>
  <si>
    <t>Місцева лікарня</t>
  </si>
  <si>
    <t>Велика / спеціалізована лікарня</t>
  </si>
  <si>
    <t>Заклад денного догляду</t>
  </si>
  <si>
    <t>Початкова школа</t>
  </si>
  <si>
    <t>Вища школа</t>
  </si>
  <si>
    <t>Коледж або університет</t>
  </si>
  <si>
    <t>Офісна будівля =&lt; 3 поверхи</t>
  </si>
  <si>
    <t>Офісна будівля 4+ поверхи</t>
  </si>
  <si>
    <t>Готель</t>
  </si>
  <si>
    <t>Торговий центр</t>
  </si>
  <si>
    <t>Продовольчий магазин</t>
  </si>
  <si>
    <t>Роздрібний магазин товарів</t>
  </si>
  <si>
    <t>Ресторан/кафе</t>
  </si>
  <si>
    <t>Розважальний заклад</t>
  </si>
  <si>
    <t>Спортивна споруда</t>
  </si>
  <si>
    <t>Автобусне депо</t>
  </si>
  <si>
    <t>Паркувальні споруди</t>
  </si>
  <si>
    <t>Ігровий майданчик(и)</t>
  </si>
  <si>
    <t>Спортивні майданчики</t>
  </si>
  <si>
    <t>Громадський сад(и)</t>
  </si>
  <si>
    <t>Кладовища</t>
  </si>
  <si>
    <t>Пам'ятники</t>
  </si>
  <si>
    <t>Мости</t>
  </si>
  <si>
    <t>Пішохідні мости</t>
  </si>
  <si>
    <t>Ємності для зберігання рідини</t>
  </si>
  <si>
    <t>Складське приміщення</t>
  </si>
  <si>
    <t>Об'єкти промисловості</t>
  </si>
  <si>
    <t>Легке виробництво</t>
  </si>
  <si>
    <t>Важке виробництво</t>
  </si>
  <si>
    <t>Конструкційне бетонне сміття</t>
  </si>
  <si>
    <t>Змішане структурне сміття</t>
  </si>
  <si>
    <t>Зовнішнє огородження будівлі</t>
  </si>
  <si>
    <t>Покрівельні системи</t>
  </si>
  <si>
    <t>Системи зовнішнього скління</t>
  </si>
  <si>
    <t>Балкони</t>
  </si>
  <si>
    <t>Міжкімнатні стіни</t>
  </si>
  <si>
    <t>Внутрішня обробка</t>
  </si>
  <si>
    <t>сходи</t>
  </si>
  <si>
    <t>Озеленення будівлі</t>
  </si>
  <si>
    <t>Центральний котел</t>
  </si>
  <si>
    <t>Механічні системи опалення, вентиляції та вентиляції</t>
  </si>
  <si>
    <t>Теплові насоси</t>
  </si>
  <si>
    <t>Системи накопичення енергії</t>
  </si>
  <si>
    <t>Сантехніка</t>
  </si>
  <si>
    <t>Електричний</t>
  </si>
  <si>
    <t>Системи освітлення</t>
  </si>
  <si>
    <t>Системи управління ОВК</t>
  </si>
  <si>
    <t>Системи керування вогнем</t>
  </si>
  <si>
    <t>Системи зв'язку</t>
  </si>
  <si>
    <t>Ліфти</t>
  </si>
  <si>
    <t>Ескалатори</t>
  </si>
  <si>
    <t>Стаціонарне обладнання та прилади</t>
  </si>
  <si>
    <t>Składowiska odpadów</t>
  </si>
  <si>
    <t>Gruz na powierzchni</t>
  </si>
  <si>
    <t>Górna gleba</t>
  </si>
  <si>
    <t>Lokalna atmosfera</t>
  </si>
  <si>
    <t>Zwierciadło wody / warstwa wodonośna</t>
  </si>
  <si>
    <t>Naturalna woda powierzchniowa</t>
  </si>
  <si>
    <t>Naturalny krajobraz i roślinność</t>
  </si>
  <si>
    <t>Parki i formalny krajobraz</t>
  </si>
  <si>
    <t>Drzewa miejskie</t>
  </si>
  <si>
    <t>Rolnictwo miejskie</t>
  </si>
  <si>
    <t>Elektrownie węglowe o mocy 500 MW każda</t>
  </si>
  <si>
    <t>Elektrownie wodne, każda o mocy 800 MW</t>
  </si>
  <si>
    <t>Elektrownia jądrowa o mocy 4,5 GW każda</t>
  </si>
  <si>
    <t>Tablice paneli słonecznych</t>
  </si>
  <si>
    <t>Turbiny wiatrowe</t>
  </si>
  <si>
    <t>Magazyn energii</t>
  </si>
  <si>
    <t>Miejskie zbiorniki magazynowe gazu</t>
  </si>
  <si>
    <t>Pierwotna (wysokiego napięcia) transmisja elektryczna</t>
  </si>
  <si>
    <t>Wtórna dystrybucja elektryczna</t>
  </si>
  <si>
    <t>Lokalna dystrybucja elektryczna</t>
  </si>
  <si>
    <t>Stacje ładowania DC</t>
  </si>
  <si>
    <t>System oświetlenia ulicznego</t>
  </si>
  <si>
    <t>Światłowodowa sieć telekomunikacyjna</t>
  </si>
  <si>
    <t>Dok lub port</t>
  </si>
  <si>
    <t>Ciepłownia dla sieci ciepłowniczych</t>
  </si>
  <si>
    <t>Połączony system wodno-kanalizacyjny</t>
  </si>
  <si>
    <t>Stacja uzdatniania i pompowania wody</t>
  </si>
  <si>
    <t>Kanalizacja burzowa</t>
  </si>
  <si>
    <t>Kanalizacja sanitarna</t>
  </si>
  <si>
    <t>Pompowanie i dystrybucja gazu</t>
  </si>
  <si>
    <t>Pompowanie i dystrybucja wodoru</t>
  </si>
  <si>
    <t>System dystrybucji ciepła sieciowego</t>
  </si>
  <si>
    <t>Telekomunikacja światłowodowa</t>
  </si>
  <si>
    <t>Systemy sygnalizacji dla systemu pociągów naziemnych</t>
  </si>
  <si>
    <t>Systemy sygnalizacji dla naziemnego ruchu drogowego</t>
  </si>
  <si>
    <t>Pociąg metra</t>
  </si>
  <si>
    <t>Dworzec międzymiastowy</t>
  </si>
  <si>
    <t>Lokalna stacja lekkiej kolei</t>
  </si>
  <si>
    <t>Autostrada</t>
  </si>
  <si>
    <t>Droga arterii</t>
  </si>
  <si>
    <t>Droga kolektora</t>
  </si>
  <si>
    <t>Pas lub droga lokalna</t>
  </si>
  <si>
    <t>Parking zewnętrzny</t>
  </si>
  <si>
    <t>Stacje rowerowe</t>
  </si>
  <si>
    <t>Ścieżki</t>
  </si>
  <si>
    <t>Kanał</t>
  </si>
  <si>
    <t>Domy jednorodzinne jednorodzinne</t>
  </si>
  <si>
    <t>Dołączona obudowa</t>
  </si>
  <si>
    <t>Obudowa wielorodzinna =&lt; 3 piętra</t>
  </si>
  <si>
    <t>Wielorodzinna obudowa 4+ piętra</t>
  </si>
  <si>
    <t>Domy opieki długoterminowej</t>
  </si>
  <si>
    <t>Budynek użyteczności publicznej (biblioteka, sąd itp.)</t>
  </si>
  <si>
    <t>Lokalna placówka zdrowia</t>
  </si>
  <si>
    <t>Lokalny szpital</t>
  </si>
  <si>
    <t>Duży/specjalistyczny szpital</t>
  </si>
  <si>
    <t>Placówka opieki dziennej</t>
  </si>
  <si>
    <t>Szkoła Podstawowa</t>
  </si>
  <si>
    <t>Liceum</t>
  </si>
  <si>
    <t>Kolegium lub uniwersytet</t>
  </si>
  <si>
    <t>Budynek biurowy =&lt; 3 kondygnacje</t>
  </si>
  <si>
    <t>Budynek biurowy 4+ kondygnacje</t>
  </si>
  <si>
    <t>Centrum handlowe</t>
  </si>
  <si>
    <t>Sklep spożywczy / ogólnospożywczy</t>
  </si>
  <si>
    <t>Sklep z towarami detalicznymi</t>
  </si>
  <si>
    <t>Restauracja / kawiarnia</t>
  </si>
  <si>
    <t>Placówka rozrywkowa</t>
  </si>
  <si>
    <t>Obiekt sportowy</t>
  </si>
  <si>
    <t>Zajezdnia autobusowa</t>
  </si>
  <si>
    <t>Konstrukcje parkingowe</t>
  </si>
  <si>
    <t>Plac zabaw</t>
  </si>
  <si>
    <t>Boiska sportowe</t>
  </si>
  <si>
    <t>Ogród(-y) wspólnotowy(-e)</t>
  </si>
  <si>
    <t>Cmentarze</t>
  </si>
  <si>
    <t>Zabytki</t>
  </si>
  <si>
    <t>Mosty</t>
  </si>
  <si>
    <t>Kładki</t>
  </si>
  <si>
    <t>Zbiorniki do przechowywania cieczy</t>
  </si>
  <si>
    <t>Obiekt magazynowy</t>
  </si>
  <si>
    <t>Obiekty przemysłowe</t>
  </si>
  <si>
    <t>Lekka produkcja</t>
  </si>
  <si>
    <t>Ciężka produkcja</t>
  </si>
  <si>
    <t>Gruz z betonu strukturalnego</t>
  </si>
  <si>
    <t>Mieszane gruz budowlany</t>
  </si>
  <si>
    <t>Zewnętrzna koperta budynku</t>
  </si>
  <si>
    <t>Systemy dachowe</t>
  </si>
  <si>
    <t>Systemy przeszkleń zewnętrznych</t>
  </si>
  <si>
    <t>Balkony</t>
  </si>
  <si>
    <t>Ściany wewnętrzne</t>
  </si>
  <si>
    <t>Wykończenia wnętrz</t>
  </si>
  <si>
    <t>Schody</t>
  </si>
  <si>
    <t>Architektura krajobrazu</t>
  </si>
  <si>
    <t>Kocioł centralny</t>
  </si>
  <si>
    <t>Mechaniczne HVAC i kanały</t>
  </si>
  <si>
    <t>Pompy ciepła</t>
  </si>
  <si>
    <t>Systemy magazynowania energii</t>
  </si>
  <si>
    <t>Instalacja wodociągowa</t>
  </si>
  <si>
    <t>Elektryczny</t>
  </si>
  <si>
    <t>Systemy oświetleniowe</t>
  </si>
  <si>
    <t>Systemy sterowania HVAC</t>
  </si>
  <si>
    <t>Systemy kierowania ogniem</t>
  </si>
  <si>
    <t>Systemy porozumiewania się</t>
  </si>
  <si>
    <t>Windy</t>
  </si>
  <si>
    <t>Schody ruchome</t>
  </si>
  <si>
    <t>Stały sprzęt i urządzenia</t>
  </si>
  <si>
    <t>Décharges</t>
  </si>
  <si>
    <t>Débris de surface</t>
  </si>
  <si>
    <t>Terre végétale</t>
  </si>
  <si>
    <t>Ambiance locale</t>
  </si>
  <si>
    <t>Nappe phréatique / aquifère</t>
  </si>
  <si>
    <t>Eau de surface naturelle</t>
  </si>
  <si>
    <t>Paysage naturel et végétation</t>
  </si>
  <si>
    <t>Parcs et paysage formel</t>
  </si>
  <si>
    <t>Arbres urbains</t>
  </si>
  <si>
    <t>Agriculture urbaine</t>
  </si>
  <si>
    <t>Centrales au charbon, 500 MW chacune</t>
  </si>
  <si>
    <t>Centrales hydroélectriques, 800 MW chacune</t>
  </si>
  <si>
    <t>Centrale nucléaire, 4,5 GW chacune</t>
  </si>
  <si>
    <t>Panneaux solaires</t>
  </si>
  <si>
    <t>Éoliennes</t>
  </si>
  <si>
    <t>Installation de stockage d'énergie</t>
  </si>
  <si>
    <t>Réservoirs de stockage de gaz de ville</t>
  </si>
  <si>
    <t>Transmission électrique primaire (haute tension)</t>
  </si>
  <si>
    <t>Distribution électrique secondaire</t>
  </si>
  <si>
    <t>Distribution électrique locale</t>
  </si>
  <si>
    <t>Bornes de recharge CC</t>
  </si>
  <si>
    <t>Système d'éclairage public</t>
  </si>
  <si>
    <t>Réseau télécom fibre optique</t>
  </si>
  <si>
    <t>Quai ou port</t>
  </si>
  <si>
    <t>Installation de chauffage pour le chauffage urbain</t>
  </si>
  <si>
    <t>Système combiné d'eau et d'égouts</t>
  </si>
  <si>
    <t>Station de traitement et de pompage de l'eau</t>
  </si>
  <si>
    <t>Égout pluvial</t>
  </si>
  <si>
    <t>Égout sanitaire</t>
  </si>
  <si>
    <t>Pompage et distribution de gaz</t>
  </si>
  <si>
    <t>Pompage et distribution d'hydrogène</t>
  </si>
  <si>
    <t>Système de distribution de chauffage urbain</t>
  </si>
  <si>
    <t>Télécom fibre optique</t>
  </si>
  <si>
    <t>Systèmes de signalisation pour le système de train de surface</t>
  </si>
  <si>
    <t>Systèmes de signalisation pour le trafic routier de surface</t>
  </si>
  <si>
    <t>Métro</t>
  </si>
  <si>
    <t>Gare interurbaine</t>
  </si>
  <si>
    <t>Station de tramway locale</t>
  </si>
  <si>
    <t>Autoroute</t>
  </si>
  <si>
    <t>Route artérielle</t>
  </si>
  <si>
    <t>Route collectrice</t>
  </si>
  <si>
    <t>Voie ou route locale</t>
  </si>
  <si>
    <t>Stationnement extérieur</t>
  </si>
  <si>
    <t>Stations de vélos</t>
  </si>
  <si>
    <t>Sentiers</t>
  </si>
  <si>
    <t>Maisons individuelles</t>
  </si>
  <si>
    <t>Logement mitoyen</t>
  </si>
  <si>
    <t>Multilogement =&lt; 3 étages</t>
  </si>
  <si>
    <t>Logement multi-unités 4+ étages</t>
  </si>
  <si>
    <t>Foyers de soins de longue durée</t>
  </si>
  <si>
    <t>Bâtiment public (bibliothèque, tribunal, etc.)</t>
  </si>
  <si>
    <t>Établissement de santé local</t>
  </si>
  <si>
    <t>Hôpital local</t>
  </si>
  <si>
    <t>Grand hôpital / spécialisé</t>
  </si>
  <si>
    <t>Garderie</t>
  </si>
  <si>
    <t>École primaire</t>
  </si>
  <si>
    <t>Lycée</t>
  </si>
  <si>
    <t>Collège ou université</t>
  </si>
  <si>
    <t>Immeuble de bureaux =&lt; 3 étages</t>
  </si>
  <si>
    <t>Immeuble de bureaux 4+ étages</t>
  </si>
  <si>
    <t>Hôtel</t>
  </si>
  <si>
    <t>Centre commercial</t>
  </si>
  <si>
    <t>Alimentation / supérette</t>
  </si>
  <si>
    <t>Magasin de vente au détail</t>
  </si>
  <si>
    <t>Restaurant/café</t>
  </si>
  <si>
    <t>Installation de divertissement</t>
  </si>
  <si>
    <t>Installation sportive</t>
  </si>
  <si>
    <t>Dépôt de bus</t>
  </si>
  <si>
    <t>Structures de stationnement</t>
  </si>
  <si>
    <t>Cours de récréation)</t>
  </si>
  <si>
    <t>Terrains de sport</t>
  </si>
  <si>
    <t>Jardin(s) communautaire(s)</t>
  </si>
  <si>
    <t>Cimetières</t>
  </si>
  <si>
    <t>Les monuments</t>
  </si>
  <si>
    <t>Des ponts</t>
  </si>
  <si>
    <t>Passerelles</t>
  </si>
  <si>
    <t>Réservoirs pour le stockage de liquide</t>
  </si>
  <si>
    <t>Entrepôt</t>
  </si>
  <si>
    <t>Installations industrielles</t>
  </si>
  <si>
    <t>Fabrication légère</t>
  </si>
  <si>
    <t>Fabrication lourde</t>
  </si>
  <si>
    <t>Débris de béton de structure</t>
  </si>
  <si>
    <t>Débris structurels mixtes</t>
  </si>
  <si>
    <t>Enveloppe extérieure du bâtiment</t>
  </si>
  <si>
    <t>Systèmes de toiture</t>
  </si>
  <si>
    <t>Systèmes de vitrage extérieur</t>
  </si>
  <si>
    <t>Balcons</t>
  </si>
  <si>
    <t>Murs intérieurs</t>
  </si>
  <si>
    <t>Finitions intérieures</t>
  </si>
  <si>
    <t>Escaliers</t>
  </si>
  <si>
    <t>Aménagement paysager du bâtiment</t>
  </si>
  <si>
    <t>Chaudière centrale</t>
  </si>
  <si>
    <t>CVC mécanique et conduits</t>
  </si>
  <si>
    <t>Pompes à chaleur</t>
  </si>
  <si>
    <t>Systèmes de stockage d'énergie</t>
  </si>
  <si>
    <t>Plomberie</t>
  </si>
  <si>
    <t>Électrique</t>
  </si>
  <si>
    <t>Systèmes d'éclairage</t>
  </si>
  <si>
    <t>Systèmes de contrôle CVC</t>
  </si>
  <si>
    <t>Systèmes de conduite de tir</t>
  </si>
  <si>
    <t>Systèmes de communication</t>
  </si>
  <si>
    <t>Ascenseurs</t>
  </si>
  <si>
    <t>Escaliers mécaniques</t>
  </si>
  <si>
    <t>Matériel fixe et électroménager</t>
  </si>
  <si>
    <t>çöplükler</t>
  </si>
  <si>
    <t>vertederos</t>
  </si>
  <si>
    <t>Deponien</t>
  </si>
  <si>
    <t>Yüzey enkazı</t>
  </si>
  <si>
    <t>escombros superficiales</t>
  </si>
  <si>
    <t>Oberflächenschutt</t>
  </si>
  <si>
    <t>üst toprak</t>
  </si>
  <si>
    <t>tierra superior</t>
  </si>
  <si>
    <t>Oberer Boden</t>
  </si>
  <si>
    <t>Yerel atmosfer</t>
  </si>
  <si>
    <t>Ambiente local</t>
  </si>
  <si>
    <t>Lokale Atmosphäre</t>
  </si>
  <si>
    <t>Su tablası / akifer</t>
  </si>
  <si>
    <t>Nivel freático / acuífero</t>
  </si>
  <si>
    <t>Grundwasserspiegel / Grundwasserleiter</t>
  </si>
  <si>
    <t>Doğal yüzey suyu</t>
  </si>
  <si>
    <t>Agua superficial natural</t>
  </si>
  <si>
    <t>Natürliches Oberflächenwasser</t>
  </si>
  <si>
    <t>Doğal peyzaj ve bitki örtüsü</t>
  </si>
  <si>
    <t>Paisaje natural y vegetación.</t>
  </si>
  <si>
    <t>Natürliche Landschaft und Vegetation</t>
  </si>
  <si>
    <t>Parklar ve resmi peyzaj</t>
  </si>
  <si>
    <t>Parques y paisaje formal</t>
  </si>
  <si>
    <t>Parks und formelle Landschaft</t>
  </si>
  <si>
    <t>Kent ağaçları</t>
  </si>
  <si>
    <t>Arboles urbanos</t>
  </si>
  <si>
    <t>Städtische Bäume</t>
  </si>
  <si>
    <t>Kentsel tarım</t>
  </si>
  <si>
    <t>agricultura urbana</t>
  </si>
  <si>
    <t>Städtische Landwirtschaft</t>
  </si>
  <si>
    <t>Kömür santralleri, her biri 500 MW</t>
  </si>
  <si>
    <t>Centrales eléctricas de carbón, 500 MW cada una</t>
  </si>
  <si>
    <t>Kohlekraftwerke, je 500 MW</t>
  </si>
  <si>
    <t>Hidroelektrik santraller, her biri 800 MW</t>
  </si>
  <si>
    <t>Centrales hidroeléctricas de 800 MW cada una</t>
  </si>
  <si>
    <t>Wasserkraftwerke, jeweils 800 MW</t>
  </si>
  <si>
    <t>Nükleer santral, her biri 4,5 GW</t>
  </si>
  <si>
    <t>Central nuclear, 4,5 GW cada una</t>
  </si>
  <si>
    <t>Kernkraftwerk, je 4,5 GW</t>
  </si>
  <si>
    <t>Güneş paneli dizileri</t>
  </si>
  <si>
    <t>Arreglos de paneles solares</t>
  </si>
  <si>
    <t>Solarpanel-Arrays</t>
  </si>
  <si>
    <t>Rüzgar türbinleri</t>
  </si>
  <si>
    <t>Turbinas de viento</t>
  </si>
  <si>
    <t>Windräder</t>
  </si>
  <si>
    <t>Enerji depolama tesisi</t>
  </si>
  <si>
    <t>Instalación de almacenamiento de energía</t>
  </si>
  <si>
    <t>Energiespeicher</t>
  </si>
  <si>
    <t>Şehir Gaz depolama tankları</t>
  </si>
  <si>
    <t>Tanques de almacenamiento de Gas Ciudad</t>
  </si>
  <si>
    <t>Speicher für Stadtgas</t>
  </si>
  <si>
    <t>Birincil (yüksek voltajlı) elektrik iletimi</t>
  </si>
  <si>
    <t>Transmisión eléctrica primaria (de alto voltaje)</t>
  </si>
  <si>
    <t>Elektrische Primärübertragung (Hochspannung).</t>
  </si>
  <si>
    <t>İkincil elektrik dağıtımı</t>
  </si>
  <si>
    <t>Distribución eléctrica secundaria</t>
  </si>
  <si>
    <t>Sekundäre elektrische Verteilung</t>
  </si>
  <si>
    <t>Yerel elektrik dağıtımı</t>
  </si>
  <si>
    <t>Distribución eléctrica local</t>
  </si>
  <si>
    <t>Lokale elektrische Verteilung</t>
  </si>
  <si>
    <t>DC şarj istasyonları</t>
  </si>
  <si>
    <t>Estaciones de carga de CC</t>
  </si>
  <si>
    <t>DC-Ladestationen</t>
  </si>
  <si>
    <t>Sokak aydınlatma sistemi</t>
  </si>
  <si>
    <t>Sistema de alumbrado público</t>
  </si>
  <si>
    <t>Straßenbeleuchtungssystem</t>
  </si>
  <si>
    <t>Fiber optik telekom ağı</t>
  </si>
  <si>
    <t>Red de telecomunicaciones de fibra óptica</t>
  </si>
  <si>
    <t>Glasfaser-Telekommunikationsnetz</t>
  </si>
  <si>
    <t>Rıhtım veya liman</t>
  </si>
  <si>
    <t>muelle o puerto</t>
  </si>
  <si>
    <t>Dock oder Hafen</t>
  </si>
  <si>
    <t>Bölgesel ısıtma için ısıtma tesisi</t>
  </si>
  <si>
    <t>Planta de calefacción para calefacción urbana</t>
  </si>
  <si>
    <t>Heizwerk für Fernwärme</t>
  </si>
  <si>
    <t>Kombine su ve kanalizasyon sistemi</t>
  </si>
  <si>
    <t>Sistema combinado de agua y alcantarillado</t>
  </si>
  <si>
    <t>Kombiniertes Wasser- und Abwassersystem</t>
  </si>
  <si>
    <t>Su arıtma ve pompa istasyonu</t>
  </si>
  <si>
    <t>Estación de tratamiento y bombeo de agua</t>
  </si>
  <si>
    <t>Wasseraufbereitung und Pumpstation</t>
  </si>
  <si>
    <t>Fırtına kanalizasyonu</t>
  </si>
  <si>
    <t>alcantarillado pluvial</t>
  </si>
  <si>
    <t>Regenwasserkanal</t>
  </si>
  <si>
    <t>sıhhi kanalizasyon</t>
  </si>
  <si>
    <t>Drenaje sanitario</t>
  </si>
  <si>
    <t>Sanitäre Kanalisation</t>
  </si>
  <si>
    <t>Gaz pompalama ve dağıtım</t>
  </si>
  <si>
    <t>Bombeo y distribución de gas</t>
  </si>
  <si>
    <t>Gasförderung und -verteilung</t>
  </si>
  <si>
    <t>Hidrojen pompalama ve dağıtımı</t>
  </si>
  <si>
    <t>Bombeo y distribución de hidrógeno</t>
  </si>
  <si>
    <t>Wasserstoffpumpen und -verteilung</t>
  </si>
  <si>
    <t>Bölgesel ısıtma dağıtım sistemi</t>
  </si>
  <si>
    <t>Sistema de distribución de calefacción urbana</t>
  </si>
  <si>
    <t>Fernwärmeverteilungssystem</t>
  </si>
  <si>
    <t>Fiber optik telekom</t>
  </si>
  <si>
    <t>Telecomunicaciones de fibra óptica</t>
  </si>
  <si>
    <t>Glasfaser-Telekommunikation</t>
  </si>
  <si>
    <t>Yüzey tren sistemi için sinyalizasyon sistemleri</t>
  </si>
  <si>
    <t>Sistemas de señalización para sistema de tren de superficie</t>
  </si>
  <si>
    <t>Signalsysteme für Oberflächenzugsysteme</t>
  </si>
  <si>
    <t>Yüzey karayolu trafiği için sinyalizasyon sistemleri</t>
  </si>
  <si>
    <t>Sistemas de señalización para el tráfico rodado en superficie</t>
  </si>
  <si>
    <t>Signalanlagen für den oberirdischen Straßenverkehr</t>
  </si>
  <si>
    <t>Yeraltı treni</t>
  </si>
  <si>
    <t>Tren subterráneo</t>
  </si>
  <si>
    <t>Untergrund Zug</t>
  </si>
  <si>
    <t>Şehirler arası tren istasyonu</t>
  </si>
  <si>
    <t>estación de tren interurbano</t>
  </si>
  <si>
    <t>Fernbahnhof</t>
  </si>
  <si>
    <t>Yerel hafif raylı sistem istasyonu</t>
  </si>
  <si>
    <t>Estación de tren ligero local</t>
  </si>
  <si>
    <t>Lokale Stadtbahnstation</t>
  </si>
  <si>
    <t>otoyol</t>
  </si>
  <si>
    <t>Carretera</t>
  </si>
  <si>
    <t>Autobahn</t>
  </si>
  <si>
    <t>Anayol</t>
  </si>
  <si>
    <t>Vía arterial</t>
  </si>
  <si>
    <t>Ausfallstraße</t>
  </si>
  <si>
    <t>toplayıcı yol</t>
  </si>
  <si>
    <t>camino colector</t>
  </si>
  <si>
    <t>Sammlerstraße</t>
  </si>
  <si>
    <t>Şerit veya yerel yol</t>
  </si>
  <si>
    <t>Carril o carretera local</t>
  </si>
  <si>
    <t>Lane oder lokale Straße</t>
  </si>
  <si>
    <t>Dış park alanı</t>
  </si>
  <si>
    <t>zona de aparcamiento exterior</t>
  </si>
  <si>
    <t>Parkplatz im Außenbereich</t>
  </si>
  <si>
    <t>Bisiklet istasyonları</t>
  </si>
  <si>
    <t>Estaciones de bicicletas</t>
  </si>
  <si>
    <t>Fahrradstationen</t>
  </si>
  <si>
    <t>patikalar</t>
  </si>
  <si>
    <t>senderos</t>
  </si>
  <si>
    <t>Wanderwege</t>
  </si>
  <si>
    <t>Kanal</t>
  </si>
  <si>
    <t>Tek müstakil evler</t>
  </si>
  <si>
    <t>Viviendas unifamiliares</t>
  </si>
  <si>
    <t>Einzelne Einfamilienhäuser</t>
  </si>
  <si>
    <t>Ekli muhafaza</t>
  </si>
  <si>
    <t>vivienda adjunta</t>
  </si>
  <si>
    <t>Angebautes Gehäuse</t>
  </si>
  <si>
    <t>Çok üniteli konut =&lt; 3 kat</t>
  </si>
  <si>
    <t>Vivienda multifamiliar =&lt; 3 plantas</t>
  </si>
  <si>
    <t>Mehrfamilienhaus =&lt; 3 Stockwerke</t>
  </si>
  <si>
    <t>Çok üniteli konut 4+ kat</t>
  </si>
  <si>
    <t>Vivienda de unidades múltiples de 4+ pisos</t>
  </si>
  <si>
    <t>Mehrfamilienhaus 4+ Etagen</t>
  </si>
  <si>
    <t>Uzun süreli bakım evleri</t>
  </si>
  <si>
    <t>Hogares de cuidado a largo plazo</t>
  </si>
  <si>
    <t>Langzeitpflegeheime</t>
  </si>
  <si>
    <t>Kamu binası (kütüphane, mahkeme vb.)</t>
  </si>
  <si>
    <t>Edificio público (biblioteca, tribunal, etc.)</t>
  </si>
  <si>
    <t>Öffentliche Gebäude (Bibliothek, Gericht etc.)</t>
  </si>
  <si>
    <t>Yerel sağlık tesisi</t>
  </si>
  <si>
    <t>centro de salud local</t>
  </si>
  <si>
    <t>Lokale Gesundheitseinrichtung</t>
  </si>
  <si>
    <t>Yerel hastane</t>
  </si>
  <si>
    <t>Hospital local</t>
  </si>
  <si>
    <t>Lokales Krankenhaus</t>
  </si>
  <si>
    <t>Büyük / özel hastane</t>
  </si>
  <si>
    <t>Hospital grande/especializado</t>
  </si>
  <si>
    <t>Großes / spezialisiertes Krankenhaus</t>
  </si>
  <si>
    <t>kreş</t>
  </si>
  <si>
    <t>guardería</t>
  </si>
  <si>
    <t>Tagesstätte</t>
  </si>
  <si>
    <t>İlkokul</t>
  </si>
  <si>
    <t>Escuela primaria</t>
  </si>
  <si>
    <t>Grundschule</t>
  </si>
  <si>
    <t>Lise</t>
  </si>
  <si>
    <t>Escuela secundaria</t>
  </si>
  <si>
    <t>Weiterführende Schule</t>
  </si>
  <si>
    <t>Kolej veya üniversite</t>
  </si>
  <si>
    <t>Colegio o universidad</t>
  </si>
  <si>
    <t>College oder Universität</t>
  </si>
  <si>
    <t>Ofis binası =&lt; 3 kat</t>
  </si>
  <si>
    <t>Edificio de oficinas =&lt; 3 plantas</t>
  </si>
  <si>
    <t>Bürogebäude =&lt; 3 Stockwerke</t>
  </si>
  <si>
    <t>Ofis binası 4+ kat</t>
  </si>
  <si>
    <t>Edificio de oficinas 4+ plantas</t>
  </si>
  <si>
    <t>Bürogebäude 4+ Stockwerke</t>
  </si>
  <si>
    <t>Otel</t>
  </si>
  <si>
    <t>Alışveriş Merkezi</t>
  </si>
  <si>
    <t>Centro comercial</t>
  </si>
  <si>
    <t>Einkaufszentrum</t>
  </si>
  <si>
    <t>Yiyecek / market</t>
  </si>
  <si>
    <t>Tienda de comida / conveniencia</t>
  </si>
  <si>
    <t>Lebensmittel- / Convenience-Shop</t>
  </si>
  <si>
    <t>Perakende eşya mağazası</t>
  </si>
  <si>
    <t>tienda de artículos al por menor</t>
  </si>
  <si>
    <t>Einzelhandel Warengeschäft</t>
  </si>
  <si>
    <t>Restoran / kafe</t>
  </si>
  <si>
    <t>Restaurante / cafetería</t>
  </si>
  <si>
    <t>Restaurant / Café</t>
  </si>
  <si>
    <t>Eğlence tesisi</t>
  </si>
  <si>
    <t>instalación de entretenimiento</t>
  </si>
  <si>
    <t>Unterhaltungseinrichtung</t>
  </si>
  <si>
    <t>Spor tesisi</t>
  </si>
  <si>
    <t>Instalación deportiva</t>
  </si>
  <si>
    <t>Sportanlage</t>
  </si>
  <si>
    <t>Otobüs deposu</t>
  </si>
  <si>
    <t>Estación de autobuses</t>
  </si>
  <si>
    <t>Busbetriebshof</t>
  </si>
  <si>
    <t>Otopark yapıları</t>
  </si>
  <si>
    <t>Estructuras de estacionamiento</t>
  </si>
  <si>
    <t>Parkstrukturen</t>
  </si>
  <si>
    <t>Oyun alanları</t>
  </si>
  <si>
    <t>Patio(s) de juegos</t>
  </si>
  <si>
    <t>Spielplatz(e)</t>
  </si>
  <si>
    <t>Spor sahaları</t>
  </si>
  <si>
    <t>Campos deportivos</t>
  </si>
  <si>
    <t>Sportplätze</t>
  </si>
  <si>
    <t>Topluluk bahçe(ler)i</t>
  </si>
  <si>
    <t>Jardín(es) comunitario(s)</t>
  </si>
  <si>
    <t>Gemeinschaftsgarten(s)</t>
  </si>
  <si>
    <t>mezarlıklar</t>
  </si>
  <si>
    <t>cementerios</t>
  </si>
  <si>
    <t>Friedhöfe</t>
  </si>
  <si>
    <t>Anıtlar</t>
  </si>
  <si>
    <t>Monumentos</t>
  </si>
  <si>
    <t>Monumente</t>
  </si>
  <si>
    <t>Köprüler</t>
  </si>
  <si>
    <t>Puentes</t>
  </si>
  <si>
    <t>Brücken</t>
  </si>
  <si>
    <t>üst geçitler</t>
  </si>
  <si>
    <t>Pasarelas</t>
  </si>
  <si>
    <t>Fußgängerbrücken</t>
  </si>
  <si>
    <t>Sıvı depolama tankları</t>
  </si>
  <si>
    <t>Tanques para almacenamiento de líquidos</t>
  </si>
  <si>
    <t>Tanks für die Lagerung von Flüssigkeiten</t>
  </si>
  <si>
    <t>Depo tesisi</t>
  </si>
  <si>
    <t>Instalación de almacén</t>
  </si>
  <si>
    <t>Lagereinrichtung</t>
  </si>
  <si>
    <t>Sanayi tesisleri</t>
  </si>
  <si>
    <t>Instalaciones industriales</t>
  </si>
  <si>
    <t>Industrieanlagen</t>
  </si>
  <si>
    <t>Hafif imalat</t>
  </si>
  <si>
    <t>Manufactura ligera</t>
  </si>
  <si>
    <t>Leichte Fertigung</t>
  </si>
  <si>
    <t>Ağır imalat</t>
  </si>
  <si>
    <t>Fabricación pesada</t>
  </si>
  <si>
    <t>Schwere Fertigung</t>
  </si>
  <si>
    <t>Yapısal beton enkaz</t>
  </si>
  <si>
    <t>Residuos de hormigón estructural</t>
  </si>
  <si>
    <t>Struktureller Betonschutt</t>
  </si>
  <si>
    <t>Karışık yapısal enkaz</t>
  </si>
  <si>
    <t>Escombros estructurales mixtos</t>
  </si>
  <si>
    <t>Gemischter Bauschutt</t>
  </si>
  <si>
    <t>Dış bina zarfı</t>
  </si>
  <si>
    <t>Envolvente exterior del edificio</t>
  </si>
  <si>
    <t>Äußere Gebäudehülle</t>
  </si>
  <si>
    <t>Çatı sistemleri</t>
  </si>
  <si>
    <t>Sistemas de techo</t>
  </si>
  <si>
    <t>Dachsysteme</t>
  </si>
  <si>
    <t>Dış cephe cam sistemleri</t>
  </si>
  <si>
    <t>Sistemas de acristalamiento exterior</t>
  </si>
  <si>
    <t>Verglasungssysteme für den Außenbereich</t>
  </si>
  <si>
    <t>balkonlar</t>
  </si>
  <si>
    <t>Balcones</t>
  </si>
  <si>
    <t>Balkone</t>
  </si>
  <si>
    <t>İç duvarlar</t>
  </si>
  <si>
    <t>Paredes interiores</t>
  </si>
  <si>
    <t>Innenwände</t>
  </si>
  <si>
    <t>İç kaplamalar</t>
  </si>
  <si>
    <t>Acabados interiores</t>
  </si>
  <si>
    <t>Innenausbau</t>
  </si>
  <si>
    <t>Merdivenler</t>
  </si>
  <si>
    <t>Escalera</t>
  </si>
  <si>
    <t>Treppe</t>
  </si>
  <si>
    <t>Bina çevre düzenlemesi</t>
  </si>
  <si>
    <t>Paisajismo de edificios</t>
  </si>
  <si>
    <t>Landschaftsgestaltung bauen</t>
  </si>
  <si>
    <t>Merkezi kazan</t>
  </si>
  <si>
    <t>Caldera central</t>
  </si>
  <si>
    <t>Zentraler Kessel</t>
  </si>
  <si>
    <t>Mekanik HVAC ve kanallar</t>
  </si>
  <si>
    <t>Climatización mecánica y conductos</t>
  </si>
  <si>
    <t>Mechanische HLK und Kanalisation</t>
  </si>
  <si>
    <t>Isı pompaları</t>
  </si>
  <si>
    <t>Bombas de calor</t>
  </si>
  <si>
    <t>Wärmepumpen</t>
  </si>
  <si>
    <t>Enerji depolama sistemleri</t>
  </si>
  <si>
    <t>Sistemas de almacenamiento de energía</t>
  </si>
  <si>
    <t>Energiespeichersysteme</t>
  </si>
  <si>
    <t>sıhhi tesisat</t>
  </si>
  <si>
    <t>Plomería</t>
  </si>
  <si>
    <t>Installation</t>
  </si>
  <si>
    <t>Elektriksel</t>
  </si>
  <si>
    <t>Eléctrico</t>
  </si>
  <si>
    <t>Elektrisch</t>
  </si>
  <si>
    <t>Aydınlatma sistemleri</t>
  </si>
  <si>
    <t>Sistemas de iluminación</t>
  </si>
  <si>
    <t>Beleuchtungssysteme</t>
  </si>
  <si>
    <t>HVAC Kontrol sistemleri</t>
  </si>
  <si>
    <t>Sistemas de control de climatización</t>
  </si>
  <si>
    <t>HLK-Steuerungssysteme</t>
  </si>
  <si>
    <t>Yangın kontrol sistemleri</t>
  </si>
  <si>
    <t>Sistemas de control de incendios</t>
  </si>
  <si>
    <t>Feuerleitsysteme</t>
  </si>
  <si>
    <t>İletişim sistemleri</t>
  </si>
  <si>
    <t>Sistemas de comunicación</t>
  </si>
  <si>
    <t>Kommunikationssysteme</t>
  </si>
  <si>
    <t>asansörler</t>
  </si>
  <si>
    <t>Ascensores</t>
  </si>
  <si>
    <t>Aufzüge</t>
  </si>
  <si>
    <t>yürüyen merdivenler</t>
  </si>
  <si>
    <t>escaleras mecánicas</t>
  </si>
  <si>
    <t>Rolltreppen</t>
  </si>
  <si>
    <t>Sabit ekipman ve cihazlar</t>
  </si>
  <si>
    <t>Equipos y artefactos fijos</t>
  </si>
  <si>
    <t>Feste Ausrüstung und Geräte</t>
  </si>
  <si>
    <t>SELECTED</t>
  </si>
  <si>
    <t>Див. рівні та серйозність пошкоджень для конкретних систем нижче</t>
  </si>
  <si>
    <t>Рівень пошкодження
(позначте одне на комірку)</t>
  </si>
  <si>
    <t>Пріоритетність
від 0 до 3</t>
  </si>
  <si>
    <t>Відсоток завданих пошкоджень</t>
  </si>
  <si>
    <t>Пошкодження: природнього або невійськового походження</t>
  </si>
  <si>
    <t>Оберіть мову основного тексту</t>
  </si>
  <si>
    <t>Інструмент сталої відбудови iiSBE</t>
  </si>
  <si>
    <t>Проект: Стала відбудова в Україні</t>
  </si>
  <si>
    <t>Знесення для подальшої утилізації</t>
  </si>
  <si>
    <t>Очищення / знезараження</t>
  </si>
  <si>
    <t>Незначний ремонт / відновлення</t>
  </si>
  <si>
    <t>Помірний ремонт / відновлення</t>
  </si>
  <si>
    <t>Капітальна реконструкція / відновлення</t>
  </si>
  <si>
    <t>Реконструкція на тому ж місці</t>
  </si>
  <si>
    <t>Реконструкція на новій локації</t>
  </si>
  <si>
    <t>Площа ураження та/або кількість</t>
  </si>
  <si>
    <t>1. Запобігання новому будівництву в районах, схильних до підвищення рівня моря, річкових повеней, штормів, посухи або лісових пожеж.</t>
  </si>
  <si>
    <t>3. Зберення та покращення територій, що мають екологічну чи сільськогосподарську цінність</t>
  </si>
  <si>
    <t>4. Охорона та збереження територій міської культурної спадщини, будівель та пам'яток історії</t>
  </si>
  <si>
    <t>6. Забезпечення роботи житлових, громадських об’єктів та комунальних систем на оптимальному функціональному та енергетичному рівнях</t>
  </si>
  <si>
    <t>5. Зменшення ефекту міського теплового острова за допомогою імплементації зеленої та синьої інфраструктури</t>
  </si>
  <si>
    <t>7. Забезпечення задоволення фізичних та соціальних потреб мешканців житлових, громадських об’єктів та сприяння їх економічній рівності</t>
  </si>
  <si>
    <t>9. Створення кластерів різноманітних існуючих будівель, об'єднаних у зони синергії, які будуть врівноважувати надлишки і дефіцити енергії, вітру та води.</t>
  </si>
  <si>
    <t>10. Підтримання переходу від приватного до громадського транспорту для збереження навколишнього середовища та покращення якость повітря</t>
  </si>
  <si>
    <t>11. Пріоритезація постачання чистої енергії з відновлюваних джерел та скорочення використання викопного палива</t>
  </si>
  <si>
    <t>12. Мінімізація втіленої та робочої енергії всіх енергоспоживаючих установок та обладнання</t>
  </si>
  <si>
    <t>13. Мінімізація використання невідновлюваних матеріалів у новому будівництві та сприяння ефективного використання відновлювальних матеріалів для повторного використання або переробки</t>
  </si>
  <si>
    <t>14. Мінімізація використання невідновлюваних матеріалів у новому будівництві та сприяння ефективного використання відновлювальних матеріалів для повторного використання або переробки</t>
  </si>
  <si>
    <t>Розташування: м. Ірпінь та інші міські райони</t>
  </si>
  <si>
    <t>Перевищення температури, що призводить до ризику для здоров'я людей і шкоди екології</t>
  </si>
  <si>
    <t>Пошкодження конструкцій об'єктів та внутрішнього обладнання внаслідок повені</t>
  </si>
  <si>
    <t xml:space="preserve">Структурні пошкодження та затоплення конструкцій і внутрішнього обладнання </t>
  </si>
  <si>
    <t>Пошкодження конструкцій об'єкту та внутрішнього обладнання внаслідок пожежі - від вогня і диму; екологічна шкода</t>
  </si>
  <si>
    <t>Структурні пошкодження конструкцій об'єктів та внутрішнього обладнання</t>
  </si>
  <si>
    <t>Пошкодження об'єктів, огороджувальних конструкцій або внутрішнього обладнання</t>
  </si>
  <si>
    <t>Цей файл розробляється багатьма представниками iiSBE та іншими фахівцями в кількох центральноєвропейських країнах, які зацікавлені в сталий відбудові України. Його мета - надати можливість організаціям, які знаходяться близько до місця подій, у спрощений спосіб проводити опис збитків від воєнних дій та визначати зусилля для майбутньої реконструкції.
Файл структуровано таким чином, що його також можна використовувати для характеристики шкоди, спричиненої  і іншими факторами, такими як повінь, шторм, пожежа та землетрус. Файл буде пов’язано з версією інструментів iiSBE, призначених для встановлення цільових показників сталого розвитку для сусідства (SNTool) або будівель (SBTool).</t>
  </si>
  <si>
    <t>Комунальні служби 1</t>
  </si>
  <si>
    <t>Комунальні служби 2</t>
  </si>
  <si>
    <t>Необхідна дія</t>
  </si>
  <si>
    <t>Пошкодження внаслідок військових дій</t>
  </si>
  <si>
    <t>2. Забезпечення того, що міські території мінімізують майбутню шкоду від наслідків зміни клімату, землетрусів або військових дій</t>
  </si>
  <si>
    <t>8. Мінімізація капітальних витрат протягом усього життєвого циклу житлових, громадських об'єктів і комунальних систем</t>
  </si>
  <si>
    <t>Усі вибірки та значення є гіпотетичними та призначені лише для того, щоб показати, як може працювати система.
Натисніть на сині комірки, щоб вибрати необхідне зі списку. Введіть текст у жовті комірки.
Не забудьте скористатися 3 кнопками у верхньому лівому куті, щоб побачити різні рівні деталізації.</t>
  </si>
  <si>
    <t xml:space="preserve">01 Oct
2022  </t>
  </si>
  <si>
    <t>Selections and values are all hypothetical and are only intended to show how the system can work.
Click on blue cells to select from lists. Enter text in yellow cells. Don't forget to use the 3 buttons in upper left corner to see levels of detail.
If you want to change some of the headings or other text, please go to the appropriate section of the file (English, Ukrainian, Polish, French or Turkish) in the Languages tab. 
For info contact &lt;larsson@iisbe.org&gt;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</si>
</sst>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font>
      <sz val="12"/>
      <color theme="1"/>
      <name val="Calibri-Light"/>
      <family val="2"/>
    </font>
    <font>
      <sz val="12"/>
      <color theme="1"/>
      <name val="Calibri Light"/>
      <family val="2"/>
    </font>
    <font>
      <sz val="11"/>
      <color theme="1"/>
      <name val="Calibri Light"/>
      <family val="2"/>
    </font>
    <font>
      <sz val="10"/>
      <color theme="1"/>
      <name val="Calibri-Light"/>
      <family val="2"/>
    </font>
    <font>
      <sz val="12"/>
      <color theme="1"/>
      <name val="Helvetica Light"/>
    </font>
    <font>
      <sz val="14"/>
      <color theme="1"/>
      <name val="Calibri"/>
      <family val="2"/>
    </font>
    <font>
      <sz val="11"/>
      <color theme="1"/>
      <name val="Calibri-Light"/>
      <family val="2"/>
    </font>
    <font>
      <sz val="12"/>
      <color theme="0" tint="-0.499984740745262"/>
      <name val="Calibri-Light"/>
      <family val="2"/>
    </font>
    <font>
      <sz val="10"/>
      <color theme="1"/>
      <name val="Calibri Light"/>
      <family val="2"/>
    </font>
    <font>
      <sz val="11"/>
      <color theme="0" tint="-0.499984740745262"/>
      <name val="Calibri-Light"/>
      <family val="2"/>
    </font>
    <font>
      <sz val="9"/>
      <color theme="1"/>
      <name val="Calibri-Light"/>
      <family val="2"/>
    </font>
    <font>
      <sz val="19"/>
      <color rgb="FF276652"/>
      <name val="Calibri"/>
      <family val="2"/>
    </font>
    <font>
      <sz val="12"/>
      <color theme="1"/>
      <name val="Calibri"/>
      <family val="2"/>
    </font>
    <font>
      <sz val="11"/>
      <color rgb="FFC00000"/>
      <name val="Calibri-Light"/>
    </font>
    <font>
      <sz val="12"/>
      <color rgb="FF919AA5"/>
      <name val="Calibri"/>
      <family val="2"/>
    </font>
    <font>
      <sz val="11"/>
      <color theme="1"/>
      <name val="Calibri"/>
      <family val="2"/>
    </font>
    <font>
      <sz val="16"/>
      <color rgb="FF276652"/>
      <name val="Calibri"/>
      <family val="2"/>
    </font>
    <font>
      <sz val="14"/>
      <color rgb="FF276652"/>
      <name val="Calibri"/>
      <family val="2"/>
    </font>
    <font>
      <sz val="8"/>
      <color theme="1"/>
      <name val="Calibri-Light"/>
      <family val="2"/>
    </font>
    <font>
      <sz val="8"/>
      <color rgb="FF276652"/>
      <name val="Calibri"/>
      <family val="2"/>
    </font>
    <font>
      <sz val="9"/>
      <color theme="1"/>
      <name val="Calibri Light"/>
      <family val="2"/>
    </font>
    <font>
      <sz val="10"/>
      <color rgb="FF2B635E"/>
      <name val="Calibri Light"/>
      <family val="2"/>
    </font>
    <font>
      <sz val="18"/>
      <color rgb="FF276652"/>
      <name val="Calibri"/>
      <family val="2"/>
    </font>
    <font>
      <sz val="14"/>
      <color rgb="FF919AA5"/>
      <name val="Calibri"/>
      <family val="2"/>
    </font>
    <font>
      <sz val="8"/>
      <color theme="1"/>
      <name val="Calibri Light"/>
      <family val="2"/>
    </font>
    <font>
      <sz val="9"/>
      <color theme="1"/>
      <name val="Helvetica Light"/>
    </font>
    <font>
      <sz val="36"/>
      <color theme="1"/>
      <name val="Calibri-Light"/>
      <family val="2"/>
    </font>
    <font>
      <sz val="36"/>
      <color rgb="FFFF0000"/>
      <name val="Calibri-Light"/>
      <family val="2"/>
    </font>
    <font>
      <sz val="10"/>
      <color rgb="FF202124"/>
      <name val="Inherit"/>
    </font>
    <font>
      <sz val="8"/>
      <color rgb="FF000000"/>
      <name val="Calibri-Light"/>
      <family val="2"/>
    </font>
    <font>
      <sz val="12"/>
      <color rgb="FF000000"/>
      <name val="Calibri-Light"/>
      <family val="2"/>
    </font>
    <font>
      <sz val="16"/>
      <color theme="1"/>
      <name val="Calibri Bold"/>
    </font>
    <font>
      <sz val="11"/>
      <color rgb="FF202124"/>
      <name val="Inherit"/>
    </font>
    <font>
      <sz val="11"/>
      <color theme="1"/>
      <name val="Inherit"/>
    </font>
    <font>
      <sz val="18"/>
      <color theme="1"/>
      <name val="Calibri-Light"/>
      <family val="2"/>
    </font>
    <font>
      <sz val="10"/>
      <color theme="1"/>
      <name val="Inherit"/>
    </font>
    <font>
      <sz val="12"/>
      <color rgb="FF202124"/>
      <name val="Calibri Light"/>
      <family val="2"/>
    </font>
    <font>
      <sz val="10"/>
      <color theme="1"/>
      <name val="Calibri"/>
      <family val="2"/>
    </font>
    <font>
      <sz val="10"/>
      <color rgb="FF202124"/>
      <name val="Calibri Light"/>
      <family val="2"/>
    </font>
    <font>
      <sz val="11"/>
      <color rgb="FF202124"/>
      <name val="Calibri Light"/>
      <family val="2"/>
    </font>
    <font>
      <b/>
      <sz val="12"/>
      <color theme="1"/>
      <name val="Calibri-Light"/>
      <family val="2"/>
    </font>
    <font>
      <sz val="20"/>
      <color rgb="FFFF0000"/>
      <name val="Calibri-Light"/>
    </font>
    <font>
      <sz val="12"/>
      <color rgb="FFFF0000"/>
      <name val="Calibri Bold"/>
    </font>
    <font>
      <b/>
      <sz val="11"/>
      <color theme="1"/>
      <name val="Calibri-Light"/>
    </font>
    <font>
      <sz val="13"/>
      <color rgb="FF276652"/>
      <name val="Calibri"/>
      <family val="2"/>
    </font>
    <font>
      <sz val="11"/>
      <color rgb="FFFF0000"/>
      <name val="Calibri Bold"/>
    </font>
    <font>
      <sz val="11"/>
      <color theme="1" tint="0.34998626667073579"/>
      <name val="Calibri-Light"/>
    </font>
    <font>
      <b/>
      <sz val="12"/>
      <color theme="1"/>
      <name val="Helvetica Light"/>
    </font>
    <font>
      <b/>
      <sz val="12"/>
      <color theme="1"/>
      <name val="Calibri"/>
      <family val="2"/>
    </font>
    <font>
      <sz val="12"/>
      <color rgb="FFC00000"/>
      <name val="Calibri-Light"/>
    </font>
    <font>
      <sz val="8"/>
      <name val="Calibri-Light"/>
      <family val="2"/>
    </font>
  </fonts>
  <fills count="7">
    <fill>
      <patternFill patternType="none"/>
    </fill>
    <fill>
      <patternFill patternType="gray125"/>
    </fill>
    <fill>
      <patternFill patternType="solid">
        <fgColor rgb="FFFFF7CC"/>
        <bgColor indexed="64"/>
      </patternFill>
    </fill>
    <fill>
      <patternFill patternType="solid">
        <fgColor rgb="FFDAFBFF"/>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00B0F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auto="1"/>
      </right>
      <top/>
      <bottom/>
      <diagonal/>
    </border>
    <border>
      <left style="hair">
        <color auto="1"/>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style="hair">
        <color auto="1"/>
      </left>
      <right style="thin">
        <color indexed="64"/>
      </right>
      <top style="hair">
        <color indexed="64"/>
      </top>
      <bottom style="medium">
        <color indexed="64"/>
      </bottom>
      <diagonal/>
    </border>
    <border>
      <left style="thin">
        <color indexed="64"/>
      </left>
      <right style="hair">
        <color auto="1"/>
      </right>
      <top style="hair">
        <color indexed="64"/>
      </top>
      <bottom style="medium">
        <color indexed="64"/>
      </bottom>
      <diagonal/>
    </border>
    <border>
      <left style="hair">
        <color auto="1"/>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top/>
      <bottom style="medium">
        <color indexed="64"/>
      </bottom>
      <diagonal/>
    </border>
    <border>
      <left style="medium">
        <color indexed="64"/>
      </left>
      <right style="hair">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diagonal/>
    </border>
  </borders>
  <cellStyleXfs count="1">
    <xf numFmtId="0" fontId="0" fillId="0" borderId="0"/>
  </cellStyleXfs>
  <cellXfs count="344">
    <xf numFmtId="0" fontId="0" fillId="0" borderId="0" xfId="0"/>
    <xf numFmtId="0" fontId="0" fillId="0" borderId="0" xfId="0" applyAlignment="1">
      <alignment vertical="center" wrapText="1"/>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4" xfId="0" applyBorder="1"/>
    <xf numFmtId="0" fontId="0" fillId="0" borderId="0" xfId="0" applyAlignment="1">
      <alignment wrapText="1"/>
    </xf>
    <xf numFmtId="9" fontId="4" fillId="0" borderId="0" xfId="0" applyNumberFormat="1" applyFont="1" applyAlignment="1">
      <alignment vertical="center"/>
    </xf>
    <xf numFmtId="0" fontId="0" fillId="0" borderId="17" xfId="0" applyBorder="1"/>
    <xf numFmtId="0" fontId="6" fillId="0" borderId="0" xfId="0" applyFont="1"/>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wrapText="1"/>
    </xf>
    <xf numFmtId="0" fontId="0" fillId="0" borderId="0" xfId="0" quotePrefix="1"/>
    <xf numFmtId="0" fontId="11" fillId="0" borderId="5" xfId="0" applyFont="1" applyBorder="1" applyAlignment="1">
      <alignment horizontal="left" vertical="center"/>
    </xf>
    <xf numFmtId="0" fontId="13" fillId="0" borderId="0" xfId="0" applyFont="1" applyAlignment="1">
      <alignment vertical="center"/>
    </xf>
    <xf numFmtId="0" fontId="2" fillId="0" borderId="30" xfId="0" applyFont="1" applyBorder="1" applyAlignment="1">
      <alignment vertical="center" wrapText="1"/>
    </xf>
    <xf numFmtId="0" fontId="8" fillId="0" borderId="31" xfId="0" applyFont="1" applyBorder="1" applyAlignment="1">
      <alignment vertical="center" wrapText="1"/>
    </xf>
    <xf numFmtId="0" fontId="6" fillId="2" borderId="32" xfId="0" applyFont="1" applyFill="1" applyBorder="1" applyAlignment="1">
      <alignment horizontal="center" vertical="center"/>
    </xf>
    <xf numFmtId="0" fontId="2" fillId="0" borderId="37" xfId="0" applyFont="1" applyBorder="1" applyAlignment="1">
      <alignment vertical="center" wrapText="1"/>
    </xf>
    <xf numFmtId="0" fontId="2" fillId="0" borderId="42" xfId="0" applyFont="1" applyBorder="1" applyAlignment="1">
      <alignment vertical="center" wrapText="1"/>
    </xf>
    <xf numFmtId="0" fontId="8" fillId="0" borderId="43" xfId="0" applyFont="1" applyBorder="1" applyAlignment="1">
      <alignment vertical="center" wrapText="1"/>
    </xf>
    <xf numFmtId="0" fontId="3" fillId="0" borderId="1" xfId="0" applyFont="1" applyBorder="1" applyAlignment="1">
      <alignment horizontal="left" vertical="center" wrapText="1"/>
    </xf>
    <xf numFmtId="0" fontId="10" fillId="3" borderId="26" xfId="0" applyFont="1" applyFill="1" applyBorder="1" applyAlignment="1">
      <alignment vertical="center" wrapText="1"/>
    </xf>
    <xf numFmtId="9" fontId="3" fillId="3" borderId="45" xfId="0" applyNumberFormat="1" applyFont="1" applyFill="1" applyBorder="1" applyAlignment="1">
      <alignment horizontal="center" vertical="center"/>
    </xf>
    <xf numFmtId="0" fontId="10" fillId="3" borderId="33" xfId="0" applyFont="1" applyFill="1" applyBorder="1" applyAlignment="1">
      <alignment vertical="center" wrapText="1"/>
    </xf>
    <xf numFmtId="9" fontId="3" fillId="3" borderId="34" xfId="0" applyNumberFormat="1" applyFont="1" applyFill="1" applyBorder="1" applyAlignment="1">
      <alignment horizontal="center" vertical="center"/>
    </xf>
    <xf numFmtId="164" fontId="5" fillId="4" borderId="13" xfId="0" applyNumberFormat="1" applyFont="1" applyFill="1" applyBorder="1" applyAlignment="1">
      <alignment horizontal="center" vertical="center"/>
    </xf>
    <xf numFmtId="164" fontId="5" fillId="4" borderId="51" xfId="0" applyNumberFormat="1" applyFont="1" applyFill="1" applyBorder="1" applyAlignment="1">
      <alignment horizontal="center" vertical="center"/>
    </xf>
    <xf numFmtId="0" fontId="0" fillId="4" borderId="43" xfId="0" applyFill="1" applyBorder="1" applyAlignment="1">
      <alignment horizontal="center" vertical="center"/>
    </xf>
    <xf numFmtId="0" fontId="0" fillId="4" borderId="31" xfId="0" applyFill="1" applyBorder="1" applyAlignment="1">
      <alignment horizontal="center" vertical="center"/>
    </xf>
    <xf numFmtId="0" fontId="0" fillId="4" borderId="38" xfId="0" applyFill="1" applyBorder="1" applyAlignment="1">
      <alignment horizontal="center" vertical="center"/>
    </xf>
    <xf numFmtId="164" fontId="12" fillId="4" borderId="13" xfId="0" applyNumberFormat="1" applyFont="1" applyFill="1" applyBorder="1" applyAlignment="1">
      <alignment horizontal="center" vertical="center"/>
    </xf>
    <xf numFmtId="0" fontId="9" fillId="4" borderId="12" xfId="0" applyFont="1" applyFill="1" applyBorder="1" applyAlignment="1">
      <alignment horizontal="center" vertical="center"/>
    </xf>
    <xf numFmtId="0" fontId="9" fillId="4" borderId="10" xfId="0" applyFont="1" applyFill="1" applyBorder="1" applyAlignment="1">
      <alignment horizontal="center" vertical="center"/>
    </xf>
    <xf numFmtId="0" fontId="6" fillId="0" borderId="5" xfId="0" applyFont="1" applyBorder="1"/>
    <xf numFmtId="0" fontId="3" fillId="0" borderId="5" xfId="0" applyFont="1" applyBorder="1"/>
    <xf numFmtId="0" fontId="6" fillId="0" borderId="7" xfId="0" applyFont="1" applyBorder="1"/>
    <xf numFmtId="0" fontId="3" fillId="0" borderId="0" xfId="0" applyFont="1"/>
    <xf numFmtId="0" fontId="6" fillId="0" borderId="58" xfId="0" applyFont="1" applyBorder="1"/>
    <xf numFmtId="0" fontId="0" fillId="0" borderId="7" xfId="0" applyBorder="1"/>
    <xf numFmtId="0" fontId="0" fillId="0" borderId="0" xfId="0" applyAlignment="1">
      <alignment horizontal="left" vertical="center"/>
    </xf>
    <xf numFmtId="0" fontId="0" fillId="0" borderId="17" xfId="0" applyBorder="1" applyAlignment="1">
      <alignment horizontal="left" vertical="center"/>
    </xf>
    <xf numFmtId="9" fontId="4" fillId="0" borderId="0" xfId="0" applyNumberFormat="1" applyFont="1" applyAlignment="1">
      <alignment horizontal="left" vertical="center"/>
    </xf>
    <xf numFmtId="0" fontId="4" fillId="0" borderId="0" xfId="0" applyFont="1" applyAlignment="1">
      <alignment horizontal="left" vertical="center"/>
    </xf>
    <xf numFmtId="0" fontId="17" fillId="0" borderId="0" xfId="0" applyFont="1" applyAlignment="1">
      <alignment horizontal="left"/>
    </xf>
    <xf numFmtId="0" fontId="6" fillId="0" borderId="27" xfId="0" applyFont="1" applyBorder="1"/>
    <xf numFmtId="0" fontId="19" fillId="0" borderId="6" xfId="0" quotePrefix="1" applyFont="1" applyBorder="1" applyAlignment="1">
      <alignment horizontal="left" vertical="center" wrapText="1"/>
    </xf>
    <xf numFmtId="0" fontId="3" fillId="0" borderId="18" xfId="0" applyFont="1" applyBorder="1" applyAlignment="1">
      <alignment wrapText="1"/>
    </xf>
    <xf numFmtId="0" fontId="6" fillId="0" borderId="0" xfId="0" applyFont="1" applyAlignment="1">
      <alignment wrapText="1"/>
    </xf>
    <xf numFmtId="0" fontId="3" fillId="0" borderId="18" xfId="0" applyFont="1" applyBorder="1" applyAlignment="1">
      <alignment horizontal="left" vertical="center" wrapText="1"/>
    </xf>
    <xf numFmtId="0" fontId="3" fillId="2" borderId="31"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6" fillId="0" borderId="5" xfId="0" applyFont="1" applyBorder="1" applyAlignment="1">
      <alignment wrapText="1"/>
    </xf>
    <xf numFmtId="0" fontId="3" fillId="2" borderId="61" xfId="0" applyFont="1" applyFill="1" applyBorder="1" applyAlignment="1">
      <alignment horizontal="center" vertical="center" wrapText="1"/>
    </xf>
    <xf numFmtId="0" fontId="0" fillId="2" borderId="62" xfId="0" applyFill="1" applyBorder="1" applyAlignment="1">
      <alignment horizontal="center" vertical="center" wrapText="1"/>
    </xf>
    <xf numFmtId="0" fontId="0" fillId="2" borderId="32" xfId="0" applyFill="1" applyBorder="1" applyAlignment="1">
      <alignment horizontal="center" vertical="center" wrapText="1"/>
    </xf>
    <xf numFmtId="0" fontId="6" fillId="2" borderId="62" xfId="0" applyFont="1" applyFill="1" applyBorder="1" applyAlignment="1">
      <alignment horizontal="center" vertical="center"/>
    </xf>
    <xf numFmtId="0" fontId="3" fillId="2" borderId="63" xfId="0" applyFont="1" applyFill="1" applyBorder="1" applyAlignment="1">
      <alignment horizontal="center" vertical="center" wrapText="1"/>
    </xf>
    <xf numFmtId="0" fontId="2" fillId="0" borderId="64" xfId="0" applyFont="1" applyBorder="1" applyAlignment="1">
      <alignment vertical="center" wrapText="1"/>
    </xf>
    <xf numFmtId="0" fontId="8" fillId="0" borderId="63" xfId="0" applyFont="1" applyBorder="1" applyAlignment="1">
      <alignment vertical="center" wrapText="1"/>
    </xf>
    <xf numFmtId="0" fontId="2" fillId="0" borderId="65" xfId="0" applyFont="1" applyBorder="1" applyAlignment="1">
      <alignment vertical="center" wrapText="1"/>
    </xf>
    <xf numFmtId="9" fontId="3" fillId="3" borderId="67" xfId="0" applyNumberFormat="1" applyFont="1" applyFill="1" applyBorder="1" applyAlignment="1">
      <alignment horizontal="center" vertical="center"/>
    </xf>
    <xf numFmtId="0" fontId="10" fillId="3" borderId="32" xfId="0" applyFont="1" applyFill="1" applyBorder="1" applyAlignment="1">
      <alignment vertical="center" wrapText="1"/>
    </xf>
    <xf numFmtId="1" fontId="0" fillId="3" borderId="68" xfId="0" applyNumberFormat="1" applyFill="1" applyBorder="1" applyAlignment="1">
      <alignment horizontal="center" vertical="center"/>
    </xf>
    <xf numFmtId="0" fontId="0" fillId="4" borderId="63" xfId="0" applyFill="1" applyBorder="1" applyAlignment="1">
      <alignment horizontal="center" vertical="center"/>
    </xf>
    <xf numFmtId="0" fontId="1" fillId="0" borderId="64" xfId="0" applyFont="1" applyBorder="1" applyAlignment="1">
      <alignment vertical="center" wrapText="1"/>
    </xf>
    <xf numFmtId="0" fontId="1" fillId="0" borderId="65" xfId="0" applyFont="1" applyBorder="1" applyAlignment="1">
      <alignment vertical="center" wrapText="1"/>
    </xf>
    <xf numFmtId="0" fontId="2" fillId="0" borderId="31" xfId="0" applyFont="1" applyBorder="1" applyAlignment="1">
      <alignment vertical="center" wrapText="1"/>
    </xf>
    <xf numFmtId="0" fontId="1" fillId="0" borderId="66" xfId="0" applyFont="1" applyBorder="1" applyAlignment="1">
      <alignment vertical="center" wrapText="1"/>
    </xf>
    <xf numFmtId="0" fontId="3" fillId="2" borderId="67" xfId="0" applyFont="1" applyFill="1" applyBorder="1" applyAlignment="1">
      <alignment horizontal="center" vertical="center" wrapText="1"/>
    </xf>
    <xf numFmtId="9" fontId="3" fillId="3" borderId="69" xfId="0" applyNumberFormat="1" applyFont="1" applyFill="1" applyBorder="1" applyAlignment="1">
      <alignment horizontal="center" vertical="center"/>
    </xf>
    <xf numFmtId="9" fontId="3" fillId="3" borderId="70" xfId="0" applyNumberFormat="1" applyFont="1" applyFill="1" applyBorder="1" applyAlignment="1">
      <alignment horizontal="center" vertical="center"/>
    </xf>
    <xf numFmtId="0" fontId="0" fillId="2" borderId="44" xfId="0" applyFill="1" applyBorder="1" applyAlignment="1">
      <alignment horizontal="center" vertical="center" wrapText="1"/>
    </xf>
    <xf numFmtId="0" fontId="2" fillId="0" borderId="75" xfId="0" applyFont="1" applyBorder="1" applyAlignment="1">
      <alignment vertical="center" wrapText="1"/>
    </xf>
    <xf numFmtId="0" fontId="8" fillId="0" borderId="76" xfId="0" applyFont="1" applyBorder="1" applyAlignment="1">
      <alignment vertical="center" wrapText="1"/>
    </xf>
    <xf numFmtId="0" fontId="0" fillId="2" borderId="77" xfId="0" applyFill="1" applyBorder="1" applyAlignment="1">
      <alignment horizontal="center" vertical="center" wrapText="1"/>
    </xf>
    <xf numFmtId="0" fontId="10" fillId="3" borderId="78" xfId="0" applyFont="1" applyFill="1" applyBorder="1" applyAlignment="1">
      <alignment vertical="center" wrapText="1"/>
    </xf>
    <xf numFmtId="9" fontId="3" fillId="3" borderId="79" xfId="0" applyNumberFormat="1" applyFont="1" applyFill="1" applyBorder="1" applyAlignment="1">
      <alignment horizontal="center" vertical="center"/>
    </xf>
    <xf numFmtId="0" fontId="0" fillId="4" borderId="76" xfId="0" applyFill="1" applyBorder="1" applyAlignment="1">
      <alignment horizontal="center" vertical="center"/>
    </xf>
    <xf numFmtId="0" fontId="3" fillId="2" borderId="80" xfId="0" applyFont="1" applyFill="1" applyBorder="1" applyAlignment="1">
      <alignment horizontal="center" vertical="center" wrapText="1"/>
    </xf>
    <xf numFmtId="0" fontId="2" fillId="0" borderId="83" xfId="0" applyFont="1" applyBorder="1" applyAlignment="1">
      <alignment vertical="center" wrapText="1"/>
    </xf>
    <xf numFmtId="0" fontId="3" fillId="2" borderId="76" xfId="0" applyFont="1" applyFill="1" applyBorder="1" applyAlignment="1">
      <alignment horizontal="center" vertical="center" wrapText="1"/>
    </xf>
    <xf numFmtId="0" fontId="2" fillId="0" borderId="84" xfId="0" applyFont="1" applyBorder="1" applyAlignment="1">
      <alignment vertical="center" wrapText="1"/>
    </xf>
    <xf numFmtId="0" fontId="3" fillId="2" borderId="79" xfId="0" applyFont="1" applyFill="1" applyBorder="1" applyAlignment="1">
      <alignment horizontal="center" vertical="center" wrapText="1"/>
    </xf>
    <xf numFmtId="0" fontId="3" fillId="2" borderId="6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62"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1" fillId="0" borderId="83" xfId="0" applyFont="1" applyBorder="1"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1" fillId="0" borderId="85" xfId="0" applyFont="1" applyBorder="1" applyAlignment="1">
      <alignment vertical="center" wrapText="1"/>
    </xf>
    <xf numFmtId="0" fontId="0" fillId="0" borderId="1" xfId="0" applyBorder="1" applyAlignment="1">
      <alignment horizontal="center" vertical="center"/>
    </xf>
    <xf numFmtId="0" fontId="6" fillId="4" borderId="11" xfId="0" applyFont="1" applyFill="1" applyBorder="1" applyAlignment="1">
      <alignment horizontal="center" vertical="center"/>
    </xf>
    <xf numFmtId="0" fontId="6" fillId="4" borderId="9" xfId="0" applyFont="1" applyFill="1" applyBorder="1"/>
    <xf numFmtId="0" fontId="0" fillId="6" borderId="0" xfId="0" applyFill="1"/>
    <xf numFmtId="0" fontId="3" fillId="6" borderId="18" xfId="0" applyFont="1" applyFill="1" applyBorder="1" applyAlignment="1">
      <alignment wrapText="1"/>
    </xf>
    <xf numFmtId="0" fontId="0" fillId="6" borderId="0" xfId="0" applyFill="1" applyAlignment="1">
      <alignment vertical="center"/>
    </xf>
    <xf numFmtId="9" fontId="4" fillId="6" borderId="0" xfId="0" applyNumberFormat="1" applyFont="1" applyFill="1" applyAlignment="1">
      <alignment vertical="center"/>
    </xf>
    <xf numFmtId="0" fontId="4" fillId="6" borderId="0" xfId="0" applyFont="1" applyFill="1" applyAlignment="1">
      <alignment vertical="center"/>
    </xf>
    <xf numFmtId="0" fontId="6" fillId="6" borderId="0" xfId="0" applyFont="1" applyFill="1"/>
    <xf numFmtId="0" fontId="6" fillId="6" borderId="0" xfId="0" applyFont="1" applyFill="1" applyAlignment="1">
      <alignment horizontal="center" vertical="center"/>
    </xf>
    <xf numFmtId="0" fontId="20" fillId="0" borderId="36" xfId="0" applyFont="1" applyBorder="1" applyAlignment="1">
      <alignment horizontal="center" vertical="center" wrapText="1"/>
    </xf>
    <xf numFmtId="0" fontId="24" fillId="0" borderId="35" xfId="0" applyFont="1" applyBorder="1" applyAlignment="1">
      <alignment horizontal="center" vertical="center" wrapText="1"/>
    </xf>
    <xf numFmtId="9" fontId="25" fillId="0" borderId="0" xfId="0" applyNumberFormat="1" applyFont="1" applyAlignment="1">
      <alignment vertical="center"/>
    </xf>
    <xf numFmtId="0" fontId="20"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1" fillId="4" borderId="1" xfId="0" applyFont="1" applyFill="1" applyBorder="1" applyAlignment="1">
      <alignment vertical="center" wrapText="1"/>
    </xf>
    <xf numFmtId="0" fontId="20" fillId="4" borderId="1" xfId="0" applyFont="1" applyFill="1" applyBorder="1" applyAlignment="1">
      <alignment vertical="center" wrapText="1"/>
    </xf>
    <xf numFmtId="9" fontId="4" fillId="0" borderId="0" xfId="0" applyNumberFormat="1" applyFont="1" applyAlignment="1">
      <alignment vertical="center" wrapText="1"/>
    </xf>
    <xf numFmtId="0" fontId="8" fillId="0" borderId="0" xfId="0" applyFont="1" applyAlignment="1">
      <alignment vertical="center" wrapText="1"/>
    </xf>
    <xf numFmtId="0" fontId="26" fillId="5" borderId="1" xfId="0" applyFont="1" applyFill="1" applyBorder="1" applyAlignment="1">
      <alignment horizontal="center" vertical="center"/>
    </xf>
    <xf numFmtId="9" fontId="24" fillId="0" borderId="50" xfId="0" applyNumberFormat="1" applyFont="1" applyBorder="1" applyAlignment="1">
      <alignment horizontal="center" vertical="center" wrapText="1"/>
    </xf>
    <xf numFmtId="9" fontId="24" fillId="0" borderId="25" xfId="0" applyNumberFormat="1" applyFont="1" applyBorder="1" applyAlignment="1">
      <alignment horizontal="center" vertical="center" wrapText="1"/>
    </xf>
    <xf numFmtId="0" fontId="0" fillId="0" borderId="0" xfId="0" applyAlignment="1">
      <alignment horizontal="right" vertical="center"/>
    </xf>
    <xf numFmtId="0" fontId="18" fillId="0" borderId="0" xfId="0" applyFont="1" applyAlignment="1">
      <alignment horizontal="right" vertical="center" wrapText="1"/>
    </xf>
    <xf numFmtId="0" fontId="29" fillId="0" borderId="0" xfId="0" applyFont="1" applyAlignment="1">
      <alignment horizontal="right" vertical="center" wrapText="1"/>
    </xf>
    <xf numFmtId="0" fontId="30" fillId="0" borderId="0" xfId="0" applyFont="1" applyAlignment="1">
      <alignment horizontal="right" vertical="center"/>
    </xf>
    <xf numFmtId="0" fontId="30"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wrapText="1"/>
    </xf>
    <xf numFmtId="0" fontId="26" fillId="5" borderId="1" xfId="0" applyFont="1" applyFill="1" applyBorder="1" applyAlignment="1">
      <alignment horizontal="center" vertical="center" wrapText="1"/>
    </xf>
    <xf numFmtId="0" fontId="2" fillId="4" borderId="1" xfId="0" applyFont="1" applyFill="1" applyBorder="1" applyAlignment="1">
      <alignment vertical="center" wrapText="1"/>
    </xf>
    <xf numFmtId="0" fontId="6" fillId="2" borderId="1" xfId="0" applyFont="1" applyFill="1" applyBorder="1" applyAlignment="1">
      <alignment vertical="center"/>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9"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0" xfId="0" applyFont="1" applyFill="1" applyBorder="1" applyAlignment="1">
      <alignment horizontal="center" vertical="center"/>
    </xf>
    <xf numFmtId="0" fontId="6" fillId="2" borderId="10" xfId="0" applyFont="1" applyFill="1" applyBorder="1" applyAlignment="1">
      <alignment vertical="center" wrapText="1"/>
    </xf>
    <xf numFmtId="0" fontId="0" fillId="2" borderId="1" xfId="0" applyFill="1" applyBorder="1" applyAlignment="1">
      <alignment vertical="center"/>
    </xf>
    <xf numFmtId="0" fontId="0" fillId="2" borderId="2" xfId="0" applyFill="1" applyBorder="1"/>
    <xf numFmtId="0" fontId="2" fillId="2" borderId="12" xfId="0" applyFont="1" applyFill="1" applyBorder="1" applyAlignment="1">
      <alignment vertical="center"/>
    </xf>
    <xf numFmtId="0" fontId="2" fillId="2" borderId="10" xfId="0" applyFont="1" applyFill="1" applyBorder="1" applyAlignment="1">
      <alignment vertical="center"/>
    </xf>
    <xf numFmtId="0" fontId="2" fillId="2" borderId="1" xfId="0" applyFont="1" applyFill="1" applyBorder="1" applyAlignment="1">
      <alignment vertical="center" wrapText="1"/>
    </xf>
    <xf numFmtId="0" fontId="7" fillId="2" borderId="2" xfId="0" applyFont="1" applyFill="1" applyBorder="1"/>
    <xf numFmtId="0" fontId="6" fillId="2" borderId="12" xfId="0" applyFont="1" applyFill="1" applyBorder="1" applyAlignment="1">
      <alignment vertical="center"/>
    </xf>
    <xf numFmtId="0" fontId="6" fillId="2" borderId="10" xfId="0" applyFont="1" applyFill="1" applyBorder="1" applyAlignment="1">
      <alignment vertical="center"/>
    </xf>
    <xf numFmtId="0" fontId="0" fillId="2" borderId="10" xfId="0" applyFill="1" applyBorder="1" applyAlignment="1">
      <alignment vertical="center" wrapText="1"/>
    </xf>
    <xf numFmtId="0" fontId="0" fillId="2" borderId="12" xfId="0" applyFill="1" applyBorder="1" applyAlignment="1">
      <alignment horizontal="left" vertical="center" wrapText="1"/>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vertical="center" wrapText="1"/>
    </xf>
    <xf numFmtId="0" fontId="6" fillId="2" borderId="1" xfId="0" applyFont="1" applyFill="1" applyBorder="1" applyAlignment="1">
      <alignment vertical="center" wrapText="1"/>
    </xf>
    <xf numFmtId="0" fontId="34" fillId="5" borderId="1" xfId="0" applyFont="1" applyFill="1" applyBorder="1" applyAlignment="1">
      <alignment vertical="center" wrapText="1"/>
    </xf>
    <xf numFmtId="0" fontId="20" fillId="2" borderId="1" xfId="0" applyFont="1" applyFill="1" applyBorder="1" applyAlignment="1">
      <alignment horizontal="left" vertical="center" wrapText="1"/>
    </xf>
    <xf numFmtId="0" fontId="18" fillId="2" borderId="1" xfId="0" applyFont="1" applyFill="1" applyBorder="1" applyAlignment="1">
      <alignment vertical="center" wrapText="1"/>
    </xf>
    <xf numFmtId="0" fontId="3" fillId="2" borderId="1" xfId="0" applyFont="1" applyFill="1" applyBorder="1" applyAlignment="1">
      <alignment vertical="center" wrapText="1"/>
    </xf>
    <xf numFmtId="0" fontId="6" fillId="2" borderId="2" xfId="0" applyFont="1" applyFill="1" applyBorder="1"/>
    <xf numFmtId="0" fontId="32" fillId="2" borderId="1" xfId="0" applyFont="1" applyFill="1" applyBorder="1" applyAlignment="1">
      <alignment vertical="center"/>
    </xf>
    <xf numFmtId="0" fontId="9" fillId="2" borderId="21" xfId="0" applyFont="1" applyFill="1" applyBorder="1" applyAlignment="1">
      <alignment horizontal="center" vertical="center"/>
    </xf>
    <xf numFmtId="0" fontId="9" fillId="2" borderId="56" xfId="0" applyFont="1" applyFill="1" applyBorder="1" applyAlignment="1">
      <alignment horizontal="center" vertical="center"/>
    </xf>
    <xf numFmtId="0" fontId="7" fillId="2" borderId="23" xfId="0" applyFont="1" applyFill="1" applyBorder="1"/>
    <xf numFmtId="0" fontId="32" fillId="2" borderId="1" xfId="0" applyFont="1" applyFill="1" applyBorder="1" applyAlignment="1">
      <alignment vertical="center" wrapText="1"/>
    </xf>
    <xf numFmtId="0" fontId="28" fillId="2" borderId="1" xfId="0" applyFont="1" applyFill="1" applyBorder="1" applyAlignment="1">
      <alignment vertical="center" wrapText="1"/>
    </xf>
    <xf numFmtId="0" fontId="33" fillId="2" borderId="1" xfId="0" applyFont="1" applyFill="1" applyBorder="1" applyAlignment="1">
      <alignment vertical="center"/>
    </xf>
    <xf numFmtId="0" fontId="33" fillId="2" borderId="1" xfId="0" applyFont="1" applyFill="1" applyBorder="1" applyAlignment="1">
      <alignment vertical="center" wrapText="1"/>
    </xf>
    <xf numFmtId="0" fontId="6" fillId="2" borderId="2"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28" fillId="2" borderId="1" xfId="0" applyFont="1" applyFill="1" applyBorder="1" applyAlignment="1">
      <alignment vertical="center"/>
    </xf>
    <xf numFmtId="0" fontId="3" fillId="2" borderId="1" xfId="0" applyFont="1" applyFill="1" applyBorder="1" applyAlignment="1">
      <alignment vertical="center"/>
    </xf>
    <xf numFmtId="0" fontId="35" fillId="2" borderId="1" xfId="0" applyFont="1" applyFill="1" applyBorder="1" applyAlignment="1">
      <alignment vertical="center" wrapText="1"/>
    </xf>
    <xf numFmtId="0" fontId="36" fillId="2" borderId="1" xfId="0" applyFont="1" applyFill="1" applyBorder="1" applyAlignment="1">
      <alignment vertical="center"/>
    </xf>
    <xf numFmtId="0" fontId="38" fillId="2" borderId="1" xfId="0" applyFont="1" applyFill="1" applyBorder="1" applyAlignment="1">
      <alignment vertical="center" wrapText="1"/>
    </xf>
    <xf numFmtId="0" fontId="39" fillId="2" borderId="1" xfId="0" applyFont="1" applyFill="1" applyBorder="1" applyAlignment="1">
      <alignment vertical="center" wrapText="1"/>
    </xf>
    <xf numFmtId="0" fontId="39" fillId="2" borderId="13" xfId="0" applyFont="1" applyFill="1" applyBorder="1" applyAlignment="1">
      <alignment vertical="center" wrapText="1"/>
    </xf>
    <xf numFmtId="0" fontId="8" fillId="2" borderId="1" xfId="0" applyFont="1" applyFill="1" applyBorder="1" applyAlignment="1">
      <alignment vertical="center" wrapText="1"/>
    </xf>
    <xf numFmtId="0" fontId="8" fillId="4" borderId="1" xfId="0" applyFont="1" applyFill="1" applyBorder="1" applyAlignment="1">
      <alignment vertical="center" wrapText="1"/>
    </xf>
    <xf numFmtId="0" fontId="7" fillId="2" borderId="93" xfId="0" applyFont="1" applyFill="1" applyBorder="1" applyAlignment="1">
      <alignment horizontal="center" vertical="center"/>
    </xf>
    <xf numFmtId="0" fontId="9" fillId="2" borderId="0" xfId="0" applyFont="1" applyFill="1" applyAlignment="1">
      <alignment horizontal="center" vertical="center"/>
    </xf>
    <xf numFmtId="0" fontId="9" fillId="2" borderId="57" xfId="0" applyFont="1" applyFill="1" applyBorder="1" applyAlignment="1">
      <alignment horizontal="center" vertical="center"/>
    </xf>
    <xf numFmtId="0" fontId="38" fillId="2" borderId="13" xfId="0" applyFont="1" applyFill="1" applyBorder="1" applyAlignment="1">
      <alignment vertical="center" wrapText="1"/>
    </xf>
    <xf numFmtId="0" fontId="8" fillId="2" borderId="13" xfId="0" applyFont="1" applyFill="1" applyBorder="1" applyAlignment="1">
      <alignment vertical="center" wrapText="1"/>
    </xf>
    <xf numFmtId="0" fontId="2" fillId="4" borderId="1" xfId="0" applyFont="1" applyFill="1" applyBorder="1" applyAlignment="1">
      <alignment vertical="center"/>
    </xf>
    <xf numFmtId="0" fontId="0" fillId="0" borderId="1" xfId="0" applyBorder="1" applyAlignment="1">
      <alignment vertical="center"/>
    </xf>
    <xf numFmtId="0" fontId="8" fillId="0" borderId="1" xfId="0" applyFont="1" applyBorder="1" applyAlignment="1">
      <alignment vertical="center" wrapText="1"/>
    </xf>
    <xf numFmtId="0" fontId="6" fillId="0" borderId="2" xfId="0" applyFont="1" applyBorder="1"/>
    <xf numFmtId="0" fontId="9" fillId="0" borderId="2" xfId="0" applyFont="1" applyBorder="1" applyAlignment="1">
      <alignment horizontal="center" vertical="center"/>
    </xf>
    <xf numFmtId="0" fontId="9" fillId="0" borderId="23" xfId="0" applyFont="1" applyBorder="1"/>
    <xf numFmtId="0" fontId="1" fillId="0" borderId="1" xfId="0" applyFont="1" applyBorder="1" applyAlignment="1">
      <alignment vertical="center" wrapText="1"/>
    </xf>
    <xf numFmtId="0" fontId="36" fillId="2" borderId="1" xfId="0" applyFont="1" applyFill="1" applyBorder="1" applyAlignment="1">
      <alignment vertical="center" wrapText="1"/>
    </xf>
    <xf numFmtId="0" fontId="32" fillId="2" borderId="1" xfId="0" applyFont="1" applyFill="1" applyBorder="1" applyAlignment="1">
      <alignment horizontal="left" vertical="center" wrapText="1"/>
    </xf>
    <xf numFmtId="0" fontId="38" fillId="0" borderId="0" xfId="0" applyFont="1" applyAlignment="1">
      <alignment vertical="center"/>
    </xf>
    <xf numFmtId="0" fontId="38" fillId="0" borderId="0" xfId="0" applyFont="1" applyAlignment="1">
      <alignment vertical="center" wrapText="1"/>
    </xf>
    <xf numFmtId="0" fontId="28" fillId="0" borderId="0" xfId="0" applyFont="1" applyAlignment="1">
      <alignment vertical="center"/>
    </xf>
    <xf numFmtId="0" fontId="3" fillId="0" borderId="0" xfId="0" applyFont="1" applyAlignment="1">
      <alignment vertical="center"/>
    </xf>
    <xf numFmtId="0" fontId="2" fillId="0" borderId="97" xfId="0" applyFont="1" applyBorder="1" applyAlignment="1">
      <alignment vertical="center" wrapText="1"/>
    </xf>
    <xf numFmtId="0" fontId="3" fillId="2" borderId="44"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20" fillId="4" borderId="9" xfId="0" applyFont="1" applyFill="1" applyBorder="1" applyAlignment="1">
      <alignment vertical="center" wrapText="1"/>
    </xf>
    <xf numFmtId="9" fontId="4" fillId="4" borderId="1" xfId="0" applyNumberFormat="1" applyFont="1" applyFill="1" applyBorder="1" applyAlignment="1">
      <alignment vertical="center"/>
    </xf>
    <xf numFmtId="0" fontId="0" fillId="4" borderId="1" xfId="0" applyFill="1" applyBorder="1" applyAlignment="1">
      <alignment horizontal="center" vertical="center"/>
    </xf>
    <xf numFmtId="9" fontId="0" fillId="4" borderId="1" xfId="0" applyNumberFormat="1" applyFill="1" applyBorder="1" applyAlignment="1">
      <alignment horizontal="center" vertical="center"/>
    </xf>
    <xf numFmtId="0" fontId="3" fillId="4" borderId="1" xfId="0" applyFont="1" applyFill="1" applyBorder="1" applyAlignment="1">
      <alignment horizontal="center" vertical="center"/>
    </xf>
    <xf numFmtId="0" fontId="8" fillId="0" borderId="38" xfId="0" applyFont="1" applyBorder="1" applyAlignment="1">
      <alignment vertical="center" wrapText="1"/>
    </xf>
    <xf numFmtId="0" fontId="2" fillId="4" borderId="13" xfId="0" applyFont="1" applyFill="1" applyBorder="1" applyAlignment="1">
      <alignment vertical="center" wrapText="1"/>
    </xf>
    <xf numFmtId="0" fontId="2" fillId="0" borderId="0" xfId="0" applyFont="1" applyAlignment="1">
      <alignment vertical="center" wrapText="1"/>
    </xf>
    <xf numFmtId="0" fontId="28" fillId="0" borderId="0" xfId="0" applyFont="1" applyAlignment="1">
      <alignment vertical="center" wrapText="1"/>
    </xf>
    <xf numFmtId="0" fontId="42" fillId="0" borderId="0" xfId="0" applyFont="1"/>
    <xf numFmtId="0" fontId="43" fillId="4" borderId="0" xfId="0" applyFont="1" applyFill="1" applyAlignment="1">
      <alignment vertical="center"/>
    </xf>
    <xf numFmtId="0" fontId="44" fillId="0" borderId="0" xfId="0" applyFont="1" applyAlignment="1">
      <alignment horizontal="left"/>
    </xf>
    <xf numFmtId="0" fontId="45" fillId="0" borderId="0" xfId="0" applyFont="1" applyAlignment="1">
      <alignment vertical="center"/>
    </xf>
    <xf numFmtId="9" fontId="45" fillId="0" borderId="0" xfId="0" applyNumberFormat="1" applyFont="1" applyAlignment="1">
      <alignment vertical="center"/>
    </xf>
    <xf numFmtId="0" fontId="45" fillId="0" borderId="0" xfId="0" applyFont="1"/>
    <xf numFmtId="0" fontId="45" fillId="0" borderId="0" xfId="0" applyFont="1" applyAlignment="1">
      <alignment horizontal="center" vertical="center"/>
    </xf>
    <xf numFmtId="0" fontId="46" fillId="4" borderId="0" xfId="0" applyFont="1" applyFill="1" applyAlignment="1">
      <alignment vertical="center"/>
    </xf>
    <xf numFmtId="0" fontId="43" fillId="4" borderId="0" xfId="0" applyFont="1" applyFill="1" applyAlignment="1">
      <alignment vertical="center" wrapText="1"/>
    </xf>
    <xf numFmtId="0" fontId="46" fillId="4" borderId="0" xfId="0" applyFont="1" applyFill="1" applyAlignment="1">
      <alignment vertical="center" wrapText="1"/>
    </xf>
    <xf numFmtId="0" fontId="47" fillId="0" borderId="0" xfId="0" applyFont="1" applyAlignment="1">
      <alignment vertical="center"/>
    </xf>
    <xf numFmtId="0" fontId="40" fillId="0" borderId="0" xfId="0" applyFont="1"/>
    <xf numFmtId="0" fontId="40" fillId="0" borderId="0" xfId="0" applyFont="1" applyAlignment="1">
      <alignment horizontal="center" vertical="center"/>
    </xf>
    <xf numFmtId="0" fontId="40" fillId="0" borderId="0" xfId="0" applyFont="1" applyAlignment="1">
      <alignment vertical="center"/>
    </xf>
    <xf numFmtId="0" fontId="48" fillId="0" borderId="0" xfId="0" applyFont="1" applyAlignment="1">
      <alignment vertical="center"/>
    </xf>
    <xf numFmtId="0" fontId="3" fillId="2" borderId="41" xfId="0" applyFont="1" applyFill="1" applyBorder="1" applyAlignment="1">
      <alignment vertical="center" wrapText="1"/>
    </xf>
    <xf numFmtId="0" fontId="3" fillId="2" borderId="81" xfId="0" applyFont="1" applyFill="1" applyBorder="1" applyAlignment="1">
      <alignment vertical="center" wrapText="1"/>
    </xf>
    <xf numFmtId="0" fontId="3" fillId="2" borderId="82" xfId="0" applyFont="1" applyFill="1" applyBorder="1" applyAlignment="1">
      <alignment vertical="center" wrapText="1"/>
    </xf>
    <xf numFmtId="0" fontId="3" fillId="2" borderId="72" xfId="0" applyFont="1" applyFill="1" applyBorder="1" applyAlignment="1">
      <alignment vertical="center" wrapText="1"/>
    </xf>
    <xf numFmtId="0" fontId="3" fillId="2" borderId="74" xfId="0" applyFont="1" applyFill="1" applyBorder="1" applyAlignment="1">
      <alignment vertical="center" wrapText="1"/>
    </xf>
    <xf numFmtId="0" fontId="3" fillId="2" borderId="73" xfId="0" applyFont="1" applyFill="1" applyBorder="1" applyAlignment="1">
      <alignment vertical="center" wrapText="1"/>
    </xf>
    <xf numFmtId="0" fontId="23" fillId="0" borderId="24" xfId="0" applyFont="1" applyBorder="1" applyAlignment="1">
      <alignment vertical="center" wrapText="1"/>
    </xf>
    <xf numFmtId="0" fontId="23" fillId="0" borderId="22" xfId="0" applyFont="1" applyBorder="1" applyAlignment="1">
      <alignment vertical="center" wrapText="1"/>
    </xf>
    <xf numFmtId="0" fontId="14" fillId="0" borderId="4" xfId="0" applyFont="1" applyBorder="1" applyAlignment="1">
      <alignment vertical="center" wrapText="1"/>
    </xf>
    <xf numFmtId="0" fontId="14" fillId="0" borderId="54" xfId="0" applyFont="1" applyBorder="1" applyAlignment="1">
      <alignment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5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2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1" xfId="0" applyFont="1" applyBorder="1" applyAlignment="1">
      <alignment horizontal="center" vertical="center" wrapText="1"/>
    </xf>
    <xf numFmtId="0" fontId="49" fillId="0" borderId="23" xfId="0" applyFont="1" applyBorder="1" applyAlignment="1">
      <alignment horizontal="left" vertical="center" wrapText="1"/>
    </xf>
    <xf numFmtId="0" fontId="49" fillId="0" borderId="93" xfId="0" applyFont="1" applyBorder="1" applyAlignment="1">
      <alignment horizontal="left" vertical="center" wrapText="1"/>
    </xf>
    <xf numFmtId="0" fontId="49" fillId="0" borderId="94" xfId="0" applyFont="1" applyBorder="1" applyAlignment="1">
      <alignment horizontal="left" vertical="center" wrapText="1"/>
    </xf>
    <xf numFmtId="0" fontId="49" fillId="0" borderId="21" xfId="0" applyFont="1" applyBorder="1" applyAlignment="1">
      <alignment horizontal="left" vertical="center" wrapText="1"/>
    </xf>
    <xf numFmtId="0" fontId="49" fillId="0" borderId="0" xfId="0" applyFont="1" applyAlignment="1">
      <alignment horizontal="left" vertical="center" wrapText="1"/>
    </xf>
    <xf numFmtId="0" fontId="49" fillId="0" borderId="95" xfId="0" applyFont="1" applyBorder="1" applyAlignment="1">
      <alignment horizontal="left" vertical="center" wrapText="1"/>
    </xf>
    <xf numFmtId="0" fontId="49" fillId="0" borderId="56" xfId="0" applyFont="1" applyBorder="1" applyAlignment="1">
      <alignment horizontal="left" vertical="center" wrapText="1"/>
    </xf>
    <xf numFmtId="0" fontId="49" fillId="0" borderId="57" xfId="0" applyFont="1" applyBorder="1" applyAlignment="1">
      <alignment horizontal="left" vertical="center" wrapText="1"/>
    </xf>
    <xf numFmtId="0" fontId="49" fillId="0" borderId="22" xfId="0" applyFont="1" applyBorder="1" applyAlignment="1">
      <alignment horizontal="left" vertical="center" wrapText="1"/>
    </xf>
    <xf numFmtId="0" fontId="21" fillId="2" borderId="8" xfId="0" applyFont="1" applyFill="1" applyBorder="1" applyAlignment="1">
      <alignment vertical="center" wrapText="1"/>
    </xf>
    <xf numFmtId="0" fontId="21" fillId="2" borderId="11" xfId="0" applyFont="1" applyFill="1" applyBorder="1" applyAlignment="1">
      <alignment vertical="center" wrapText="1"/>
    </xf>
    <xf numFmtId="0" fontId="21" fillId="2" borderId="20" xfId="0" applyFont="1" applyFill="1" applyBorder="1" applyAlignment="1">
      <alignment vertical="center" wrapText="1"/>
    </xf>
    <xf numFmtId="0" fontId="3" fillId="0" borderId="13" xfId="0" applyFont="1" applyBorder="1" applyAlignment="1">
      <alignment horizontal="left" vertical="center" wrapText="1"/>
    </xf>
    <xf numFmtId="0" fontId="3" fillId="0" borderId="9" xfId="0" applyFont="1" applyBorder="1" applyAlignment="1">
      <alignment horizontal="left" vertical="center" wrapText="1"/>
    </xf>
    <xf numFmtId="0" fontId="6" fillId="0" borderId="29" xfId="0" applyFont="1" applyBorder="1" applyAlignment="1">
      <alignment horizontal="center" vertical="center"/>
    </xf>
    <xf numFmtId="0" fontId="6" fillId="0" borderId="3" xfId="0" applyFont="1" applyBorder="1" applyAlignment="1">
      <alignment horizontal="center" vertical="center"/>
    </xf>
    <xf numFmtId="0" fontId="6" fillId="0" borderId="28" xfId="0" applyFont="1" applyBorder="1" applyAlignment="1">
      <alignment horizontal="center" vertical="center"/>
    </xf>
    <xf numFmtId="0" fontId="8" fillId="0" borderId="47" xfId="0" applyFont="1" applyBorder="1" applyAlignment="1">
      <alignment horizontal="center" vertical="center" wrapText="1"/>
    </xf>
    <xf numFmtId="0" fontId="8" fillId="0" borderId="46" xfId="0" applyFont="1" applyBorder="1" applyAlignment="1">
      <alignment horizontal="center" vertical="center" wrapText="1"/>
    </xf>
    <xf numFmtId="1" fontId="24" fillId="0" borderId="52" xfId="0" applyNumberFormat="1" applyFont="1" applyBorder="1" applyAlignment="1">
      <alignment horizontal="center" vertical="center" wrapText="1"/>
    </xf>
    <xf numFmtId="1" fontId="24" fillId="0" borderId="53" xfId="0" applyNumberFormat="1" applyFont="1" applyBorder="1" applyAlignment="1">
      <alignment horizontal="center"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14" fontId="10" fillId="0" borderId="27" xfId="0" quotePrefix="1" applyNumberFormat="1" applyFont="1" applyBorder="1" applyAlignment="1">
      <alignment horizontal="center"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1" fontId="24" fillId="0" borderId="6" xfId="0" applyNumberFormat="1" applyFont="1" applyBorder="1" applyAlignment="1">
      <alignment horizontal="center" vertical="center" wrapText="1"/>
    </xf>
    <xf numFmtId="1" fontId="24" fillId="0" borderId="19" xfId="0" applyNumberFormat="1" applyFont="1" applyBorder="1" applyAlignment="1">
      <alignment horizontal="center" vertical="center" wrapText="1"/>
    </xf>
    <xf numFmtId="0" fontId="8" fillId="2" borderId="8" xfId="0" applyFont="1" applyFill="1" applyBorder="1" applyAlignment="1">
      <alignment vertical="center" wrapText="1"/>
    </xf>
    <xf numFmtId="0" fontId="8" fillId="2" borderId="11" xfId="0" applyFont="1" applyFill="1" applyBorder="1" applyAlignment="1">
      <alignment vertical="center" wrapText="1"/>
    </xf>
    <xf numFmtId="0" fontId="8" fillId="2" borderId="20" xfId="0" applyFont="1" applyFill="1" applyBorder="1" applyAlignment="1">
      <alignment vertical="center" wrapText="1"/>
    </xf>
    <xf numFmtId="0" fontId="2" fillId="0" borderId="91" xfId="0" applyFont="1" applyBorder="1" applyAlignment="1">
      <alignment vertical="center" wrapText="1"/>
    </xf>
    <xf numFmtId="0" fontId="2" fillId="0" borderId="92" xfId="0" applyFont="1" applyBorder="1" applyAlignment="1">
      <alignment vertical="center" wrapText="1"/>
    </xf>
    <xf numFmtId="0" fontId="31" fillId="3" borderId="90"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6" fillId="2" borderId="59" xfId="0" applyFont="1" applyFill="1" applyBorder="1" applyAlignment="1">
      <alignment vertical="center" wrapText="1"/>
    </xf>
    <xf numFmtId="0" fontId="6" fillId="2" borderId="60" xfId="0" applyFont="1" applyFill="1" applyBorder="1" applyAlignment="1">
      <alignment vertical="center" wrapText="1"/>
    </xf>
    <xf numFmtId="0" fontId="6" fillId="3" borderId="89" xfId="0" applyFont="1" applyFill="1" applyBorder="1" applyAlignment="1">
      <alignment vertical="center" wrapText="1"/>
    </xf>
    <xf numFmtId="0" fontId="6" fillId="3" borderId="31" xfId="0" applyFont="1" applyFill="1" applyBorder="1" applyAlignment="1">
      <alignment vertical="center" wrapText="1"/>
    </xf>
    <xf numFmtId="0" fontId="3" fillId="4" borderId="36" xfId="0" applyFont="1"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8" fillId="2" borderId="72" xfId="0" applyFont="1" applyFill="1" applyBorder="1" applyAlignment="1">
      <alignment vertical="center" wrapText="1"/>
    </xf>
    <xf numFmtId="0" fontId="8" fillId="2" borderId="73" xfId="0" applyFont="1" applyFill="1" applyBorder="1" applyAlignment="1">
      <alignment vertical="center" wrapText="1"/>
    </xf>
    <xf numFmtId="0" fontId="22" fillId="0" borderId="3" xfId="0" applyFont="1" applyBorder="1" applyAlignment="1">
      <alignment horizontal="left" vertical="center" wrapText="1"/>
    </xf>
    <xf numFmtId="0" fontId="2" fillId="0" borderId="8"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3" fillId="0" borderId="2" xfId="0" applyFont="1" applyBorder="1" applyAlignment="1">
      <alignment horizontal="left"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16" fillId="0" borderId="96" xfId="0" applyFont="1" applyBorder="1" applyAlignment="1">
      <alignment horizontal="center" vertical="center" wrapText="1"/>
    </xf>
    <xf numFmtId="0" fontId="8" fillId="2" borderId="62" xfId="0" applyFont="1" applyFill="1" applyBorder="1" applyAlignment="1">
      <alignment vertical="center" wrapText="1"/>
    </xf>
    <xf numFmtId="0" fontId="8" fillId="2" borderId="68" xfId="0" applyFont="1" applyFill="1" applyBorder="1" applyAlignment="1">
      <alignment vertical="center" wrapText="1"/>
    </xf>
    <xf numFmtId="0" fontId="0" fillId="3" borderId="88" xfId="0" applyFill="1" applyBorder="1" applyAlignment="1">
      <alignment horizontal="center" vertical="center" wrapText="1"/>
    </xf>
    <xf numFmtId="0" fontId="0" fillId="3" borderId="63" xfId="0" applyFill="1" applyBorder="1" applyAlignment="1">
      <alignment horizontal="center" vertical="center" wrapText="1"/>
    </xf>
    <xf numFmtId="0" fontId="3" fillId="4" borderId="62" xfId="0" applyFont="1" applyFill="1" applyBorder="1" applyAlignment="1">
      <alignment horizontal="left" vertical="center" wrapText="1"/>
    </xf>
    <xf numFmtId="0" fontId="3" fillId="4" borderId="69" xfId="0" applyFont="1" applyFill="1" applyBorder="1" applyAlignment="1">
      <alignment horizontal="left" vertical="center" wrapText="1"/>
    </xf>
    <xf numFmtId="0" fontId="3" fillId="4" borderId="63" xfId="0" applyFont="1" applyFill="1" applyBorder="1" applyAlignment="1">
      <alignment horizontal="left"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64" xfId="0" applyFont="1" applyBorder="1" applyAlignment="1">
      <alignment vertical="center" wrapText="1"/>
    </xf>
    <xf numFmtId="0" fontId="2" fillId="0" borderId="63" xfId="0" applyFont="1" applyBorder="1" applyAlignment="1">
      <alignment vertical="center" wrapText="1"/>
    </xf>
    <xf numFmtId="0" fontId="1" fillId="0" borderId="57" xfId="0" applyFont="1" applyBorder="1" applyAlignment="1">
      <alignment horizontal="center" vertical="center"/>
    </xf>
    <xf numFmtId="0" fontId="1" fillId="0" borderId="57" xfId="0" applyFont="1" applyBorder="1" applyAlignment="1">
      <alignment vertical="center" wrapText="1"/>
    </xf>
    <xf numFmtId="0" fontId="1" fillId="0" borderId="19" xfId="0" applyFont="1" applyBorder="1" applyAlignment="1">
      <alignment vertical="center" wrapText="1"/>
    </xf>
    <xf numFmtId="0" fontId="1" fillId="0" borderId="5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3" fillId="2" borderId="33" xfId="0" applyFont="1" applyFill="1" applyBorder="1" applyAlignment="1">
      <alignment vertical="center" wrapText="1"/>
    </xf>
    <xf numFmtId="0" fontId="3" fillId="2" borderId="86" xfId="0" applyFont="1" applyFill="1" applyBorder="1" applyAlignment="1">
      <alignment vertical="center" wrapText="1"/>
    </xf>
    <xf numFmtId="0" fontId="3" fillId="2" borderId="87" xfId="0" applyFont="1" applyFill="1" applyBorder="1" applyAlignment="1">
      <alignment vertical="center" wrapText="1"/>
    </xf>
    <xf numFmtId="0" fontId="37" fillId="2" borderId="2" xfId="0" applyFont="1" applyFill="1" applyBorder="1" applyAlignment="1">
      <alignment horizontal="left" vertical="top" wrapText="1"/>
    </xf>
    <xf numFmtId="0" fontId="37" fillId="2" borderId="12" xfId="0" applyFont="1" applyFill="1" applyBorder="1" applyAlignment="1">
      <alignment horizontal="left" vertical="top" wrapText="1"/>
    </xf>
    <xf numFmtId="0" fontId="37" fillId="2" borderId="10" xfId="0" applyFont="1" applyFill="1" applyBorder="1" applyAlignment="1">
      <alignment horizontal="left" vertical="top" wrapText="1"/>
    </xf>
    <xf numFmtId="0" fontId="3" fillId="2" borderId="1" xfId="0" applyFont="1" applyFill="1" applyBorder="1" applyAlignment="1">
      <alignment horizontal="left" vertical="top" wrapText="1"/>
    </xf>
    <xf numFmtId="0" fontId="39" fillId="2" borderId="1" xfId="0" applyFont="1" applyFill="1" applyBorder="1" applyAlignment="1">
      <alignment vertical="center" wrapText="1"/>
    </xf>
    <xf numFmtId="0" fontId="0" fillId="2" borderId="1" xfId="0" applyFill="1" applyBorder="1" applyAlignment="1">
      <alignment vertical="center" wrapText="1"/>
    </xf>
    <xf numFmtId="0" fontId="3" fillId="4" borderId="1" xfId="0" applyFont="1" applyFill="1" applyBorder="1" applyAlignment="1">
      <alignment horizontal="left" vertical="top" wrapText="1"/>
    </xf>
    <xf numFmtId="0" fontId="2" fillId="4" borderId="23" xfId="0" applyFont="1" applyFill="1" applyBorder="1" applyAlignment="1">
      <alignment vertical="center" wrapText="1"/>
    </xf>
    <xf numFmtId="0" fontId="2" fillId="4" borderId="56" xfId="0" applyFont="1" applyFill="1" applyBorder="1" applyAlignment="1">
      <alignment vertical="center" wrapText="1"/>
    </xf>
    <xf numFmtId="0" fontId="6" fillId="2" borderId="13" xfId="0" applyFont="1" applyFill="1" applyBorder="1" applyAlignment="1">
      <alignment vertical="center"/>
    </xf>
    <xf numFmtId="0" fontId="6" fillId="2" borderId="11" xfId="0" applyFont="1" applyFill="1" applyBorder="1" applyAlignment="1">
      <alignment vertical="center"/>
    </xf>
    <xf numFmtId="0" fontId="6" fillId="2" borderId="9" xfId="0" applyFont="1" applyFill="1" applyBorder="1" applyAlignment="1">
      <alignment vertical="center"/>
    </xf>
    <xf numFmtId="0" fontId="38" fillId="2" borderId="23" xfId="0" applyFont="1" applyFill="1" applyBorder="1" applyAlignment="1">
      <alignment vertical="center" wrapText="1"/>
    </xf>
    <xf numFmtId="0" fontId="38" fillId="2" borderId="56" xfId="0" applyFont="1" applyFill="1" applyBorder="1" applyAlignment="1">
      <alignment vertical="center" wrapText="1"/>
    </xf>
    <xf numFmtId="0" fontId="38" fillId="2" borderId="2" xfId="0" applyFont="1" applyFill="1" applyBorder="1" applyAlignment="1">
      <alignment vertical="center" wrapText="1"/>
    </xf>
    <xf numFmtId="0" fontId="38" fillId="2" borderId="12" xfId="0" applyFont="1" applyFill="1" applyBorder="1" applyAlignment="1">
      <alignment vertical="center" wrapText="1"/>
    </xf>
    <xf numFmtId="0" fontId="38" fillId="2" borderId="10" xfId="0" applyFont="1" applyFill="1" applyBorder="1" applyAlignment="1">
      <alignment vertical="center" wrapText="1"/>
    </xf>
    <xf numFmtId="0" fontId="6" fillId="2" borderId="23" xfId="0" applyFont="1" applyFill="1" applyBorder="1" applyAlignment="1">
      <alignment vertical="center" wrapText="1"/>
    </xf>
    <xf numFmtId="0" fontId="6" fillId="2" borderId="56" xfId="0" applyFont="1" applyFill="1" applyBorder="1" applyAlignment="1">
      <alignment vertical="center" wrapText="1"/>
    </xf>
    <xf numFmtId="0" fontId="0" fillId="4" borderId="1" xfId="0" applyFill="1" applyBorder="1" applyAlignment="1">
      <alignment vertical="center" wrapText="1"/>
    </xf>
    <xf numFmtId="0" fontId="27" fillId="5" borderId="13"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0" fillId="2" borderId="2" xfId="0" applyFont="1" applyFill="1" applyBorder="1" applyAlignment="1">
      <alignment horizontal="left" vertical="top" wrapText="1"/>
    </xf>
    <xf numFmtId="0" fontId="20" fillId="2" borderId="12" xfId="0" applyFont="1" applyFill="1" applyBorder="1" applyAlignment="1">
      <alignment horizontal="left" vertical="top" wrapText="1"/>
    </xf>
    <xf numFmtId="0" fontId="20" fillId="2" borderId="10"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7CC"/>
      <color rgb="FF276652"/>
      <color rgb="FFDAFBFF"/>
      <color rgb="FF919AA5"/>
      <color rgb="FFFFFFFF"/>
      <color rgb="FF2B635E"/>
      <color rgb="FF2E7960"/>
      <color rgb="FFE2F2F2"/>
      <color rgb="FFAFE9E9"/>
      <color rgb="FF91C1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1</xdr:row>
      <xdr:rowOff>38100</xdr:rowOff>
    </xdr:from>
    <xdr:to>
      <xdr:col>8</xdr:col>
      <xdr:colOff>1079500</xdr:colOff>
      <xdr:row>1</xdr:row>
      <xdr:rowOff>482600</xdr:rowOff>
    </xdr:to>
    <xdr:pic>
      <xdr:nvPicPr>
        <xdr:cNvPr id="2" name="Picture 1" descr="iisbe logo2">
          <a:extLst>
            <a:ext uri="{FF2B5EF4-FFF2-40B4-BE49-F238E27FC236}">
              <a16:creationId xmlns:a16="http://schemas.microsoft.com/office/drawing/2014/main" id="{31F191EB-BC5A-2D2E-AE80-582F9FD0A1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3200" y="304800"/>
          <a:ext cx="889000" cy="4445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DBAD0-6CA3-1A45-8CD7-4B0BC1B41FEC}">
  <dimension ref="B1:AB415"/>
  <sheetViews>
    <sheetView tabSelected="1" zoomScaleNormal="100" workbookViewId="0">
      <selection activeCell="L6" sqref="L6"/>
    </sheetView>
  </sheetViews>
  <sheetFormatPr baseColWidth="10" defaultColWidth="10.83203125" defaultRowHeight="16" outlineLevelRow="2"/>
  <cols>
    <col min="1" max="1" width="1.83203125" customWidth="1"/>
    <col min="2" max="2" width="1.6640625" customWidth="1"/>
    <col min="3" max="3" width="17.83203125" customWidth="1"/>
    <col min="4" max="4" width="7.83203125" style="8" customWidth="1"/>
    <col min="5" max="5" width="7.83203125" style="48" customWidth="1"/>
    <col min="6" max="6" width="17.33203125" style="4" customWidth="1"/>
    <col min="7" max="7" width="6.5" style="7" customWidth="1"/>
    <col min="8" max="8" width="6.6640625" style="3" customWidth="1"/>
    <col min="9" max="9" width="17.1640625" style="6" customWidth="1"/>
    <col min="10" max="10" width="6.1640625" style="6" customWidth="1"/>
    <col min="11" max="11" width="2.33203125" customWidth="1"/>
    <col min="12" max="12" width="33.1640625" customWidth="1"/>
    <col min="13" max="13" width="6.83203125" style="2" customWidth="1"/>
    <col min="14" max="14" width="11.83203125" customWidth="1"/>
    <col min="15" max="15" width="14.33203125" style="2" customWidth="1"/>
    <col min="16" max="16" width="14.6640625" style="4" customWidth="1"/>
    <col min="17" max="17" width="49.1640625" style="12" customWidth="1"/>
    <col min="18" max="18" width="26.83203125" style="4" customWidth="1"/>
    <col min="19" max="19" width="32.33203125" style="4" customWidth="1"/>
    <col min="20" max="20" width="15.33203125" style="4" customWidth="1"/>
    <col min="24" max="24" width="16.5" customWidth="1"/>
  </cols>
  <sheetData>
    <row r="1" spans="2:17" ht="21" customHeight="1" thickBot="1">
      <c r="B1" s="15" t="str">
        <f>Languages!C145</f>
        <v>Click on 1, 2 or 3 at upper left to see different levels of detail</v>
      </c>
      <c r="I1" s="263"/>
      <c r="J1" s="263"/>
      <c r="L1" s="41"/>
    </row>
    <row r="2" spans="2:17" ht="40" customHeight="1">
      <c r="B2" s="5"/>
      <c r="C2" s="286" t="str">
        <f>Languages!I145</f>
        <v>iiSBE Sustainable Reconstruction Tool</v>
      </c>
      <c r="D2" s="286"/>
      <c r="E2" s="286"/>
      <c r="F2" s="286"/>
      <c r="G2" s="286"/>
      <c r="H2" s="286"/>
      <c r="I2" s="14"/>
      <c r="J2" s="47" t="s">
        <v>1357</v>
      </c>
      <c r="L2" s="240" t="s">
        <v>1358</v>
      </c>
      <c r="M2" s="241"/>
      <c r="N2" s="242"/>
    </row>
    <row r="3" spans="2:17" ht="150" customHeight="1">
      <c r="B3" s="287" t="str">
        <f>Languages!B143</f>
        <v>This file is under development by  about a dozen iiSBE and other colleagues in several central European countries with an interest in sustainable reconstruction of Ukraine. The file is meant to provide organisations closer to the scene with a way of describing the damage from war activities and approaches to reconstruction in a simplfied way. 
The file is structured in a way that will also enable it to be used to characterise damage caused by other factors, such as flooding, windstorm, fire and earthquake events. The file will be linked to a version of the iiSBE tools that are designed to establish sustainability performance targets for neighbourhood (SNTool) or buildings (SBTool).</v>
      </c>
      <c r="C3" s="288"/>
      <c r="D3" s="288"/>
      <c r="E3" s="288"/>
      <c r="F3" s="288"/>
      <c r="G3" s="288"/>
      <c r="H3" s="288"/>
      <c r="I3" s="288"/>
      <c r="J3" s="289"/>
      <c r="L3" s="243"/>
      <c r="M3" s="244"/>
      <c r="N3" s="245"/>
    </row>
    <row r="4" spans="2:17" ht="7" customHeight="1" collapsed="1">
      <c r="B4" s="37"/>
      <c r="C4" s="38"/>
      <c r="D4" s="9"/>
      <c r="E4" s="49"/>
      <c r="F4" s="9"/>
      <c r="G4" s="9"/>
      <c r="H4" s="9"/>
      <c r="I4" s="9"/>
      <c r="J4" s="39"/>
      <c r="L4" s="243"/>
      <c r="M4" s="244"/>
      <c r="N4" s="245"/>
    </row>
    <row r="5" spans="2:17" s="4" customFormat="1" ht="63" customHeight="1">
      <c r="B5" s="293" t="str">
        <f>Languages!K145</f>
        <v>Project: Sustainable Reconstruction in Ukraine</v>
      </c>
      <c r="C5" s="238"/>
      <c r="D5" s="238"/>
      <c r="E5" s="238"/>
      <c r="F5" s="238" t="str">
        <f>Languages!L145</f>
        <v>Task: Damage Assessments</v>
      </c>
      <c r="G5" s="238"/>
      <c r="H5" s="238" t="str">
        <f>Languages!M145</f>
        <v>Location:  Irpin and other urban areas</v>
      </c>
      <c r="I5" s="238"/>
      <c r="J5" s="239"/>
      <c r="L5" s="246"/>
      <c r="M5" s="247"/>
      <c r="N5" s="248"/>
      <c r="O5" s="2"/>
      <c r="Q5" s="12"/>
    </row>
    <row r="6" spans="2:17" ht="190" customHeight="1">
      <c r="B6" s="270" t="s">
        <v>214</v>
      </c>
      <c r="C6" s="271"/>
      <c r="D6" s="271"/>
      <c r="E6" s="271"/>
      <c r="F6" s="271"/>
      <c r="G6" s="271"/>
      <c r="H6" s="271"/>
      <c r="I6" s="271"/>
      <c r="J6" s="272"/>
      <c r="L6" s="2"/>
      <c r="M6" s="93"/>
      <c r="O6"/>
      <c r="P6"/>
      <c r="Q6"/>
    </row>
    <row r="7" spans="2:17" ht="7" customHeight="1" collapsed="1">
      <c r="B7" s="37"/>
      <c r="C7" s="38"/>
      <c r="D7" s="9"/>
      <c r="E7" s="49"/>
      <c r="F7" s="9"/>
      <c r="G7" s="9"/>
      <c r="H7" s="9"/>
      <c r="I7" s="9"/>
      <c r="J7" s="39"/>
      <c r="O7"/>
      <c r="P7"/>
      <c r="Q7"/>
    </row>
    <row r="8" spans="2:17" ht="31" customHeight="1">
      <c r="B8" s="40"/>
      <c r="D8" s="309" t="str">
        <f>Languages!$M$146</f>
        <v>Causal Factors</v>
      </c>
      <c r="E8" s="309"/>
      <c r="F8" s="306" t="str">
        <f>Languages!$N$146</f>
        <v>Immediate Factors</v>
      </c>
      <c r="G8" s="306"/>
      <c r="H8" s="306"/>
      <c r="I8" s="307" t="str">
        <f>Languages!E145</f>
        <v>Comments</v>
      </c>
      <c r="J8" s="308"/>
      <c r="O8"/>
      <c r="P8"/>
      <c r="Q8"/>
    </row>
    <row r="9" spans="2:17" ht="55" customHeight="1">
      <c r="B9" s="304" t="str">
        <f>Languages!I153</f>
        <v>Damage: Primary Origin or Causal Factors</v>
      </c>
      <c r="C9" s="305"/>
      <c r="D9" s="296"/>
      <c r="E9" s="297"/>
      <c r="F9" s="298" t="str">
        <f>IF(D$9=Languages!M148,Languages!N148,IF(D$9=Languages!M149,Languages!N149,IF(D$9=Languages!M150,Languages!N150,IF(D$9=Languages!M151,Languages!N151,IF(D$9=Languages!M152,Languages!N152,IF(D$9=Languages!M153,Languages!N153,IF(D$9=Languages!M154,Languages!N154,IF(D$9=Languages!M155,Languages!N155,""))))))))</f>
        <v/>
      </c>
      <c r="G9" s="299"/>
      <c r="H9" s="300"/>
      <c r="I9" s="294"/>
      <c r="J9" s="295"/>
      <c r="O9"/>
      <c r="P9"/>
      <c r="Q9"/>
    </row>
    <row r="10" spans="2:17" ht="42" customHeight="1">
      <c r="B10" s="304" t="str">
        <f>Languages!I154</f>
        <v xml:space="preserve">Damage by military action </v>
      </c>
      <c r="C10" s="305"/>
      <c r="D10" s="279" t="s">
        <v>158</v>
      </c>
      <c r="E10" s="280"/>
      <c r="F10" s="281" t="str">
        <f>IF(D10=Languages!M157,Languages!N157,IF(D10=Languages!M158,Languages!N158,IF(D10=Languages!M159,Languages!N159,"")))</f>
        <v>Blast damage to structures, building envelope or contents</v>
      </c>
      <c r="G10" s="282"/>
      <c r="H10" s="283"/>
      <c r="I10" s="284"/>
      <c r="J10" s="285"/>
      <c r="O10"/>
      <c r="P10"/>
      <c r="Q10"/>
    </row>
    <row r="11" spans="2:17" ht="41" customHeight="1" thickBot="1">
      <c r="B11" s="273" t="str">
        <f>Languages!I155</f>
        <v>Select language for basic text</v>
      </c>
      <c r="C11" s="274"/>
      <c r="D11" s="275" t="s">
        <v>139</v>
      </c>
      <c r="E11" s="276"/>
      <c r="F11" s="277"/>
      <c r="G11" s="277"/>
      <c r="H11" s="277"/>
      <c r="I11" s="277"/>
      <c r="J11" s="278"/>
      <c r="O11"/>
      <c r="P11"/>
      <c r="Q11"/>
    </row>
    <row r="12" spans="2:17" s="41" customFormat="1" ht="26" customHeight="1">
      <c r="C12" s="209" t="str">
        <f>Languages!$I$144</f>
        <v>Damage Assessments for Sustainable Reconstruction in Ukraine</v>
      </c>
      <c r="D12" s="42"/>
      <c r="E12" s="50"/>
      <c r="G12" s="43"/>
      <c r="H12" s="44"/>
      <c r="I12" s="119" t="str">
        <f>$J$2</f>
        <v xml:space="preserve">01 Oct
2022  </v>
      </c>
      <c r="J12" s="118">
        <v>2</v>
      </c>
      <c r="M12" s="2"/>
      <c r="N12"/>
      <c r="O12"/>
      <c r="P12"/>
      <c r="Q12"/>
    </row>
    <row r="13" spans="2:17" ht="6" customHeight="1" collapsed="1" thickBot="1">
      <c r="B13" s="46"/>
      <c r="C13" s="38"/>
      <c r="D13" s="9"/>
      <c r="E13" s="49"/>
      <c r="F13" s="9"/>
      <c r="G13" s="9"/>
      <c r="H13" s="9"/>
      <c r="I13" s="9"/>
      <c r="J13" s="46"/>
      <c r="O13"/>
      <c r="P13"/>
      <c r="Q13"/>
    </row>
    <row r="14" spans="2:17" ht="18" customHeight="1">
      <c r="B14" s="230"/>
      <c r="C14" s="231"/>
      <c r="D14" s="234" t="str">
        <f>Languages!$L$144</f>
        <v>Area and/or quantity affected</v>
      </c>
      <c r="E14" s="235"/>
      <c r="F14" s="301" t="str">
        <f>Languages!$I146</f>
        <v>Damage caused</v>
      </c>
      <c r="G14" s="302"/>
      <c r="H14" s="303"/>
      <c r="I14" s="266" t="str">
        <f>Languages!$K$146</f>
        <v>Action required</v>
      </c>
      <c r="J14" s="268" t="str">
        <f>Languages!$G$145</f>
        <v>Priority
0 to 3</v>
      </c>
      <c r="L14" s="290" t="str">
        <f>Languages!E$150</f>
        <v>Selections and values are all hypothetical and are only intended to show how the system could work.
Click on blue cells to select from lists.  Enter text in yellow cells.
Don't forget to use the 3 buttons in upper left corner to see levels of detail.</v>
      </c>
      <c r="M14" s="93"/>
      <c r="O14"/>
      <c r="P14"/>
      <c r="Q14"/>
    </row>
    <row r="15" spans="2:17" ht="37" customHeight="1">
      <c r="B15" s="228" t="str">
        <f>Languages!$G$150</f>
        <v>System or Facility</v>
      </c>
      <c r="C15" s="229"/>
      <c r="D15" s="236"/>
      <c r="E15" s="237"/>
      <c r="F15" s="106" t="str">
        <f>Languages!$E$149</f>
        <v>Damage level
 (select one per cell)</v>
      </c>
      <c r="G15" s="117" t="str">
        <f>Languages!$G$148</f>
        <v>Percent affected</v>
      </c>
      <c r="H15" s="107" t="str">
        <f>Languages!$G$149</f>
        <v>Severity  0 to 4</v>
      </c>
      <c r="I15" s="267"/>
      <c r="J15" s="269"/>
      <c r="L15" s="291"/>
      <c r="M15" s="93"/>
      <c r="O15"/>
      <c r="P15"/>
      <c r="Q15"/>
    </row>
    <row r="16" spans="2:17" ht="42" customHeight="1">
      <c r="B16" s="261" t="str">
        <f>Languages!$C$148</f>
        <v>Soil and site</v>
      </c>
      <c r="C16" s="262"/>
      <c r="D16" s="232" t="s">
        <v>163</v>
      </c>
      <c r="E16" s="233"/>
      <c r="F16" s="252" t="str">
        <f>Languages!$E$148</f>
        <v>See Damage Levels and Severity for specific systems below</v>
      </c>
      <c r="G16" s="253"/>
      <c r="H16" s="27">
        <f>IF(SUM(H20:H38)=0,0,SUM(H20:H38)/COUNTIF(H20:H38,"&gt;0"))</f>
        <v>0</v>
      </c>
      <c r="I16" s="22" t="str">
        <f>Languages!$E$146</f>
        <v>See Actions and Priorities for specific systems below</v>
      </c>
      <c r="J16" s="28">
        <f>SUM(J20:J38)/COUNTIF(J20:J38,"&gt;0")</f>
        <v>2</v>
      </c>
      <c r="L16" s="291"/>
      <c r="O16"/>
      <c r="P16"/>
      <c r="Q16"/>
    </row>
    <row r="17" spans="2:17" ht="53" customHeight="1">
      <c r="B17" s="270" t="s">
        <v>239</v>
      </c>
      <c r="C17" s="250"/>
      <c r="D17" s="250"/>
      <c r="E17" s="250"/>
      <c r="F17" s="250"/>
      <c r="G17" s="250"/>
      <c r="H17" s="250"/>
      <c r="I17" s="250"/>
      <c r="J17" s="251"/>
      <c r="L17" s="292"/>
      <c r="M17" s="93"/>
      <c r="O17"/>
      <c r="P17"/>
      <c r="Q17"/>
    </row>
    <row r="18" spans="2:17" ht="29" customHeight="1" outlineLevel="1">
      <c r="B18" s="68"/>
      <c r="C18" s="69" t="str">
        <f>Languages!C167</f>
        <v>Landfills</v>
      </c>
      <c r="D18" s="89"/>
      <c r="E18" s="51"/>
      <c r="F18" s="23"/>
      <c r="G18" s="26"/>
      <c r="H18" s="30">
        <f>IF(F18=Languages!$I$149,1,IF(F18=Languages!$I$150,2,IF(F18=Languages!$I$151,3,IF(F18=Languages!$I$152,4,0))))</f>
        <v>0</v>
      </c>
      <c r="I18" s="25"/>
      <c r="J18" s="65">
        <v>2</v>
      </c>
    </row>
    <row r="19" spans="2:17" ht="29" hidden="1" customHeight="1" outlineLevel="2">
      <c r="B19" s="16"/>
      <c r="C19" s="225"/>
      <c r="D19" s="226"/>
      <c r="E19" s="226"/>
      <c r="F19" s="226"/>
      <c r="G19" s="226"/>
      <c r="H19" s="226"/>
      <c r="I19" s="226"/>
      <c r="J19" s="227"/>
    </row>
    <row r="20" spans="2:17" ht="29" customHeight="1" outlineLevel="1" collapsed="1">
      <c r="B20" s="20"/>
      <c r="C20" s="21" t="str">
        <f>Languages!C168</f>
        <v>Surface debris</v>
      </c>
      <c r="D20" s="56">
        <v>444</v>
      </c>
      <c r="E20" s="55" t="s">
        <v>171</v>
      </c>
      <c r="F20" s="23"/>
      <c r="G20" s="24">
        <v>0.4</v>
      </c>
      <c r="H20" s="29">
        <f>IF(F20=Languages!$I$149,1,IF(F20=Languages!$I$150,2,IF(F20=Languages!$I$151,3,IF(F20=Languages!$I$152,4,0))))</f>
        <v>0</v>
      </c>
      <c r="I20" s="23" t="s">
        <v>261</v>
      </c>
      <c r="J20" s="65">
        <v>2</v>
      </c>
    </row>
    <row r="21" spans="2:17" ht="33" hidden="1" customHeight="1" outlineLevel="2">
      <c r="B21" s="16"/>
      <c r="C21" s="225" t="s">
        <v>199</v>
      </c>
      <c r="D21" s="226"/>
      <c r="E21" s="226"/>
      <c r="F21" s="226"/>
      <c r="G21" s="226"/>
      <c r="H21" s="226"/>
      <c r="I21" s="226"/>
      <c r="J21" s="227"/>
    </row>
    <row r="22" spans="2:17" ht="29" customHeight="1" outlineLevel="1" collapsed="1">
      <c r="B22" s="16"/>
      <c r="C22" s="21" t="str">
        <f>Languages!C169</f>
        <v>Top soil</v>
      </c>
      <c r="D22" s="74">
        <v>333</v>
      </c>
      <c r="E22" s="55" t="s">
        <v>171</v>
      </c>
      <c r="F22" s="23"/>
      <c r="G22" s="24">
        <v>0.1</v>
      </c>
      <c r="H22" s="29">
        <f>IF(F22=Languages!$I$149,1,IF(F22=Languages!$I$150,2,IF(F22=Languages!$I$151,3,IF(F22=Languages!$I$152,4,0))))</f>
        <v>0</v>
      </c>
      <c r="I22" s="23" t="s">
        <v>262</v>
      </c>
      <c r="J22" s="65">
        <v>2</v>
      </c>
      <c r="L22" s="13"/>
    </row>
    <row r="23" spans="2:17" ht="52" hidden="1" customHeight="1" outlineLevel="2">
      <c r="B23" s="16"/>
      <c r="C23" s="225" t="s">
        <v>200</v>
      </c>
      <c r="D23" s="226"/>
      <c r="E23" s="226"/>
      <c r="F23" s="226"/>
      <c r="G23" s="226"/>
      <c r="H23" s="226"/>
      <c r="I23" s="226"/>
      <c r="J23" s="227"/>
    </row>
    <row r="24" spans="2:17" ht="27" customHeight="1" outlineLevel="1" collapsed="1">
      <c r="B24" s="16"/>
      <c r="C24" s="17" t="str">
        <f>Languages!C170</f>
        <v>Local atmosphere</v>
      </c>
      <c r="D24" s="57" t="s">
        <v>202</v>
      </c>
      <c r="E24" s="55" t="s">
        <v>202</v>
      </c>
      <c r="F24" s="23"/>
      <c r="G24" s="26" t="s">
        <v>33</v>
      </c>
      <c r="H24" s="30">
        <f>IF(F24=Languages!$I$149,1,IF(F24=Languages!$I$150,2,IF(F24=Languages!$I$151,3,IF(F24=Languages!$I$152,4,0))))</f>
        <v>0</v>
      </c>
      <c r="I24" s="25" t="s">
        <v>262</v>
      </c>
      <c r="J24" s="65">
        <v>2</v>
      </c>
    </row>
    <row r="25" spans="2:17" ht="28" hidden="1" customHeight="1" outlineLevel="2">
      <c r="B25" s="16"/>
      <c r="C25" s="225" t="s">
        <v>204</v>
      </c>
      <c r="D25" s="226"/>
      <c r="E25" s="226"/>
      <c r="F25" s="226"/>
      <c r="G25" s="226"/>
      <c r="H25" s="226"/>
      <c r="I25" s="226"/>
      <c r="J25" s="227"/>
    </row>
    <row r="26" spans="2:17" ht="27" customHeight="1" outlineLevel="1" collapsed="1">
      <c r="B26" s="16"/>
      <c r="C26" s="17" t="str">
        <f>Languages!C171</f>
        <v>Water table / aquifer</v>
      </c>
      <c r="D26" s="57">
        <v>999</v>
      </c>
      <c r="E26" s="55" t="s">
        <v>171</v>
      </c>
      <c r="F26" s="23"/>
      <c r="G26" s="26" t="s">
        <v>33</v>
      </c>
      <c r="H26" s="30">
        <f>IF(F26=Languages!$I$149,1,IF(F26=Languages!$I$150,2,IF(F26=Languages!$I$151,3,IF(F26=Languages!$I$152,4,0))))</f>
        <v>0</v>
      </c>
      <c r="I26" s="25" t="s">
        <v>262</v>
      </c>
      <c r="J26" s="65">
        <v>2</v>
      </c>
    </row>
    <row r="27" spans="2:17" ht="29" hidden="1" customHeight="1" outlineLevel="2">
      <c r="B27" s="16"/>
      <c r="C27" s="225"/>
      <c r="D27" s="226"/>
      <c r="E27" s="226"/>
      <c r="F27" s="226"/>
      <c r="G27" s="226"/>
      <c r="H27" s="226"/>
      <c r="I27" s="226"/>
      <c r="J27" s="227"/>
    </row>
    <row r="28" spans="2:17" ht="29" customHeight="1" outlineLevel="1" collapsed="1">
      <c r="B28" s="16"/>
      <c r="C28" s="17" t="str">
        <f>Languages!C172</f>
        <v>Natural surface water</v>
      </c>
      <c r="D28" s="57">
        <v>111</v>
      </c>
      <c r="E28" s="55" t="s">
        <v>171</v>
      </c>
      <c r="F28" s="23"/>
      <c r="G28" s="26" t="s">
        <v>33</v>
      </c>
      <c r="H28" s="30">
        <f>IF(F28=Languages!$I$149,1,IF(F28=Languages!$I$150,2,IF(F28=Languages!$I$151,3,IF(F28=Languages!$I$152,4,0))))</f>
        <v>0</v>
      </c>
      <c r="I28" s="25"/>
      <c r="J28" s="65">
        <v>2</v>
      </c>
    </row>
    <row r="29" spans="2:17" ht="29" hidden="1" customHeight="1" outlineLevel="2">
      <c r="B29" s="16"/>
      <c r="C29" s="225"/>
      <c r="D29" s="226"/>
      <c r="E29" s="226"/>
      <c r="F29" s="226"/>
      <c r="G29" s="226"/>
      <c r="H29" s="226"/>
      <c r="I29" s="226"/>
      <c r="J29" s="227"/>
    </row>
    <row r="30" spans="2:17" ht="29" customHeight="1" outlineLevel="1" collapsed="1">
      <c r="B30" s="16"/>
      <c r="C30" s="17" t="str">
        <f>Languages!C173</f>
        <v>Natural landscape and vegetation</v>
      </c>
      <c r="D30" s="57">
        <v>222</v>
      </c>
      <c r="E30" s="55" t="s">
        <v>171</v>
      </c>
      <c r="F30" s="23"/>
      <c r="G30" s="26">
        <v>0.4</v>
      </c>
      <c r="H30" s="30">
        <f>IF(F30=Languages!$I$149,1,IF(F30=Languages!$I$150,2,IF(F30=Languages!$I$151,3,IF(F30=Languages!$I$152,4,0))))</f>
        <v>0</v>
      </c>
      <c r="I30" s="25"/>
      <c r="J30" s="65">
        <v>2</v>
      </c>
      <c r="P30" s="1"/>
    </row>
    <row r="31" spans="2:17" ht="29" hidden="1" customHeight="1" outlineLevel="2">
      <c r="B31" s="16"/>
      <c r="C31" s="225"/>
      <c r="D31" s="226"/>
      <c r="E31" s="226"/>
      <c r="F31" s="226"/>
      <c r="G31" s="226"/>
      <c r="H31" s="226"/>
      <c r="I31" s="226"/>
      <c r="J31" s="227"/>
    </row>
    <row r="32" spans="2:17" ht="29" customHeight="1" outlineLevel="1" collapsed="1">
      <c r="B32" s="16"/>
      <c r="C32" s="17" t="str">
        <f>Languages!C174</f>
        <v>Parks &amp; formal landscape</v>
      </c>
      <c r="D32" s="57">
        <v>99</v>
      </c>
      <c r="E32" s="55" t="s">
        <v>171</v>
      </c>
      <c r="F32" s="23"/>
      <c r="G32" s="26">
        <v>0.2</v>
      </c>
      <c r="H32" s="30">
        <f>IF(F32=Languages!$I$149,1,IF(F32=Languages!$I$150,2,IF(F32=Languages!$I$151,3,IF(F32=Languages!$I$152,4,0))))</f>
        <v>0</v>
      </c>
      <c r="I32" s="25"/>
      <c r="J32" s="65">
        <v>2</v>
      </c>
    </row>
    <row r="33" spans="2:17" ht="29" hidden="1" customHeight="1" outlineLevel="2">
      <c r="B33" s="16"/>
      <c r="C33" s="225"/>
      <c r="D33" s="226"/>
      <c r="E33" s="226"/>
      <c r="F33" s="226"/>
      <c r="G33" s="226"/>
      <c r="H33" s="226"/>
      <c r="I33" s="226"/>
      <c r="J33" s="227"/>
    </row>
    <row r="34" spans="2:17" ht="29" customHeight="1" outlineLevel="1" collapsed="1">
      <c r="B34" s="16"/>
      <c r="C34" s="17" t="str">
        <f>Languages!C175</f>
        <v>Urban trees</v>
      </c>
      <c r="D34" s="57">
        <v>111</v>
      </c>
      <c r="E34" s="55" t="s">
        <v>171</v>
      </c>
      <c r="F34" s="23"/>
      <c r="G34" s="26" t="s">
        <v>32</v>
      </c>
      <c r="H34" s="30">
        <f>IF(F34=Languages!$I$149,1,IF(F34=Languages!$I$150,2,IF(F34=Languages!$I$151,3,IF(F34=Languages!$I$152,4,0))))</f>
        <v>0</v>
      </c>
      <c r="I34" s="25"/>
      <c r="J34" s="65">
        <v>2</v>
      </c>
    </row>
    <row r="35" spans="2:17" ht="29" hidden="1" customHeight="1" outlineLevel="2">
      <c r="B35" s="16"/>
      <c r="C35" s="225"/>
      <c r="D35" s="226"/>
      <c r="E35" s="226"/>
      <c r="F35" s="226"/>
      <c r="G35" s="226"/>
      <c r="H35" s="226"/>
      <c r="I35" s="226"/>
      <c r="J35" s="227"/>
    </row>
    <row r="36" spans="2:17" ht="29" customHeight="1" outlineLevel="1" collapsed="1">
      <c r="B36" s="16"/>
      <c r="C36" s="17" t="str">
        <f>Languages!C176</f>
        <v>Urban agriculture</v>
      </c>
      <c r="D36" s="57"/>
      <c r="E36" s="55"/>
      <c r="F36" s="23"/>
      <c r="G36" s="26"/>
      <c r="H36" s="30">
        <f>IF(F36=Languages!$I$149,1,IF(F36=Languages!$I$150,2,IF(F36=Languages!$I$151,3,IF(F36=Languages!$I$152,4,0))))</f>
        <v>0</v>
      </c>
      <c r="I36" s="25"/>
      <c r="J36" s="65">
        <v>2</v>
      </c>
    </row>
    <row r="37" spans="2:17" ht="29" hidden="1" customHeight="1" outlineLevel="2">
      <c r="B37" s="16"/>
      <c r="C37" s="225"/>
      <c r="D37" s="226"/>
      <c r="E37" s="226"/>
      <c r="F37" s="226"/>
      <c r="G37" s="226"/>
      <c r="H37" s="226"/>
      <c r="I37" s="226"/>
      <c r="J37" s="227"/>
    </row>
    <row r="38" spans="2:17" ht="29" customHeight="1" outlineLevel="1" collapsed="1" thickBot="1">
      <c r="B38" s="75"/>
      <c r="C38" s="76"/>
      <c r="D38" s="77"/>
      <c r="E38" s="81"/>
      <c r="F38" s="23"/>
      <c r="G38" s="79"/>
      <c r="H38" s="80">
        <f>IF(F38=Languages!$I$149,1,IF(F38=Languages!$I$150,2,IF(F38=Languages!$I$151,3,IF(F38=Languages!$I$152,4,0))))</f>
        <v>0</v>
      </c>
      <c r="I38" s="78"/>
      <c r="J38" s="65">
        <v>2</v>
      </c>
    </row>
    <row r="39" spans="2:17" ht="29" hidden="1" customHeight="1" outlineLevel="2" thickBot="1">
      <c r="B39" s="19"/>
      <c r="C39" s="222"/>
      <c r="D39" s="223"/>
      <c r="E39" s="223"/>
      <c r="F39" s="223"/>
      <c r="G39" s="223"/>
      <c r="H39" s="223"/>
      <c r="I39" s="223"/>
      <c r="J39" s="224"/>
    </row>
    <row r="40" spans="2:17" ht="16" customHeight="1">
      <c r="B40" s="35"/>
      <c r="C40" s="36" t="s">
        <v>91</v>
      </c>
      <c r="D40" s="35"/>
      <c r="E40" s="54"/>
      <c r="F40" s="35"/>
      <c r="G40" s="35"/>
      <c r="H40" s="35"/>
      <c r="I40" s="35"/>
      <c r="J40" s="35"/>
    </row>
    <row r="41" spans="2:17" s="41" customFormat="1" ht="26" customHeight="1">
      <c r="C41" s="209" t="str">
        <f>Languages!$I$144</f>
        <v>Damage Assessments for Sustainable Reconstruction in Ukraine</v>
      </c>
      <c r="D41" s="42"/>
      <c r="E41" s="50"/>
      <c r="G41" s="43"/>
      <c r="H41" s="44"/>
      <c r="I41" s="119" t="str">
        <f>$J$2</f>
        <v xml:space="preserve">01 Oct
2022  </v>
      </c>
      <c r="J41" s="118">
        <v>3</v>
      </c>
      <c r="M41" s="2"/>
      <c r="Q41" s="12"/>
    </row>
    <row r="42" spans="2:17" ht="6" customHeight="1" collapsed="1" thickBot="1">
      <c r="B42" s="46"/>
      <c r="C42" s="38"/>
      <c r="D42" s="9"/>
      <c r="E42" s="49"/>
      <c r="F42" s="9"/>
      <c r="G42" s="9"/>
      <c r="H42" s="9"/>
      <c r="I42" s="9"/>
      <c r="J42" s="46"/>
    </row>
    <row r="43" spans="2:17" ht="18" customHeight="1" thickBot="1">
      <c r="B43" s="230"/>
      <c r="C43" s="231"/>
      <c r="D43" s="234" t="str">
        <f>$D$14</f>
        <v>Area and/or quantity affected</v>
      </c>
      <c r="E43" s="235"/>
      <c r="F43" s="254" t="str">
        <f>$F$14</f>
        <v>Damage caused</v>
      </c>
      <c r="G43" s="255"/>
      <c r="H43" s="256"/>
      <c r="I43" s="257" t="str">
        <f>$I$14</f>
        <v>Action required</v>
      </c>
      <c r="J43" s="259" t="str">
        <f>$J$14</f>
        <v>Priority
0 to 3</v>
      </c>
      <c r="L43" s="290" t="str">
        <f>$L$14</f>
        <v>Selections and values are all hypothetical and are only intended to show how the system could work.
Click on blue cells to select from lists.  Enter text in yellow cells.
Don't forget to use the 3 buttons in upper left corner to see levels of detail.</v>
      </c>
      <c r="M43" s="93"/>
      <c r="N43" s="2"/>
    </row>
    <row r="44" spans="2:17" ht="37" customHeight="1">
      <c r="B44" s="228" t="str">
        <f>Languages!$G$150</f>
        <v>System or Facility</v>
      </c>
      <c r="C44" s="229"/>
      <c r="D44" s="236"/>
      <c r="E44" s="237"/>
      <c r="F44" s="109" t="str">
        <f>$F$15</f>
        <v>Damage level
 (select one per cell)</v>
      </c>
      <c r="G44" s="116" t="str">
        <f>$G$15</f>
        <v>Percent affected</v>
      </c>
      <c r="H44" s="110" t="str">
        <f>$H$15</f>
        <v>Severity  0 to 4</v>
      </c>
      <c r="I44" s="258"/>
      <c r="J44" s="260"/>
      <c r="L44" s="291"/>
      <c r="M44" s="93"/>
    </row>
    <row r="45" spans="2:17" ht="42" customHeight="1">
      <c r="B45" s="264" t="str">
        <f>Languages!$C$149</f>
        <v>Public utilities and services 1</v>
      </c>
      <c r="C45" s="265"/>
      <c r="D45" s="232" t="s">
        <v>163</v>
      </c>
      <c r="E45" s="233"/>
      <c r="F45" s="252" t="str">
        <f>$F$16</f>
        <v>See Damage Levels and Severity for specific systems below</v>
      </c>
      <c r="G45" s="253"/>
      <c r="H45" s="27">
        <f>IF(SUM(H47:H79)=0,0,SUM(H47:H79)/COUNTIF(H47:H79,"&gt;0"))</f>
        <v>0</v>
      </c>
      <c r="I45" s="22" t="str">
        <f>$I$16</f>
        <v>See Actions and Priorities for specific systems below</v>
      </c>
      <c r="J45" s="28">
        <f>SUM(J47:J79)/COUNTIF(J47:J79,"&gt;0")</f>
        <v>2</v>
      </c>
      <c r="L45" s="291"/>
    </row>
    <row r="46" spans="2:17" ht="54" customHeight="1">
      <c r="B46" s="249"/>
      <c r="C46" s="250"/>
      <c r="D46" s="250"/>
      <c r="E46" s="250"/>
      <c r="F46" s="250"/>
      <c r="G46" s="250"/>
      <c r="H46" s="250"/>
      <c r="I46" s="250"/>
      <c r="J46" s="251"/>
      <c r="L46" s="292"/>
      <c r="M46" s="93"/>
    </row>
    <row r="47" spans="2:17" ht="31" customHeight="1" outlineLevel="1" collapsed="1">
      <c r="B47" s="60"/>
      <c r="C47" s="61" t="str">
        <f>Languages!C178</f>
        <v>Coal power plants, 500 MW each</v>
      </c>
      <c r="D47" s="58">
        <v>8</v>
      </c>
      <c r="E47" s="59" t="s">
        <v>172</v>
      </c>
      <c r="F47" s="23"/>
      <c r="G47" s="63">
        <v>0.1</v>
      </c>
      <c r="H47" s="66">
        <f>IF(F47=Languages!$I$149,1,IF(F47=Languages!$I$150,2,IF(F47=Languages!$I$151,3,IF(F47=Languages!$I$152,4,0))))</f>
        <v>0</v>
      </c>
      <c r="I47" s="25"/>
      <c r="J47" s="65">
        <v>2</v>
      </c>
    </row>
    <row r="48" spans="2:17" ht="29" hidden="1" customHeight="1" outlineLevel="2">
      <c r="B48" s="16"/>
      <c r="C48" s="225"/>
      <c r="D48" s="226"/>
      <c r="E48" s="226"/>
      <c r="F48" s="226"/>
      <c r="G48" s="226"/>
      <c r="H48" s="226"/>
      <c r="I48" s="226"/>
      <c r="J48" s="227"/>
    </row>
    <row r="49" spans="2:10" ht="31" customHeight="1" outlineLevel="1" collapsed="1">
      <c r="B49" s="62"/>
      <c r="C49" s="17" t="str">
        <f>Languages!C179</f>
        <v>Hydro power plants, 800 MW each</v>
      </c>
      <c r="D49" s="18">
        <v>4</v>
      </c>
      <c r="E49" s="51" t="s">
        <v>172</v>
      </c>
      <c r="F49" s="23"/>
      <c r="G49" s="26"/>
      <c r="H49" s="30">
        <f>IF(F49=Languages!$I$149,1,IF(F49=Languages!$I$150,2,IF(F49=Languages!$I$151,3,IF(F49=Languages!$I$152,4,0))))</f>
        <v>0</v>
      </c>
      <c r="I49" s="25"/>
      <c r="J49" s="65">
        <v>2</v>
      </c>
    </row>
    <row r="50" spans="2:10" ht="29" hidden="1" customHeight="1" outlineLevel="2">
      <c r="B50" s="16"/>
      <c r="C50" s="225"/>
      <c r="D50" s="226"/>
      <c r="E50" s="226"/>
      <c r="F50" s="226"/>
      <c r="G50" s="226"/>
      <c r="H50" s="226"/>
      <c r="I50" s="226"/>
      <c r="J50" s="227"/>
    </row>
    <row r="51" spans="2:10" ht="31" customHeight="1" outlineLevel="1" collapsed="1">
      <c r="B51" s="62"/>
      <c r="C51" s="17" t="str">
        <f>Languages!C180</f>
        <v>Nuclear power plant,  4.5 GW each</v>
      </c>
      <c r="D51" s="18">
        <v>5</v>
      </c>
      <c r="E51" s="51" t="s">
        <v>172</v>
      </c>
      <c r="F51" s="23"/>
      <c r="G51" s="26">
        <v>0.2</v>
      </c>
      <c r="H51" s="30">
        <f>IF(F51=Languages!$I$149,1,IF(F51=Languages!$I$150,2,IF(F51=Languages!$I$151,3,IF(F51=Languages!$I$152,4,0))))</f>
        <v>0</v>
      </c>
      <c r="I51" s="25"/>
      <c r="J51" s="65">
        <v>2</v>
      </c>
    </row>
    <row r="52" spans="2:10" ht="29" hidden="1" customHeight="1" outlineLevel="2">
      <c r="B52" s="16"/>
      <c r="C52" s="225"/>
      <c r="D52" s="226"/>
      <c r="E52" s="226"/>
      <c r="F52" s="226"/>
      <c r="G52" s="226"/>
      <c r="H52" s="226"/>
      <c r="I52" s="226"/>
      <c r="J52" s="227"/>
    </row>
    <row r="53" spans="2:10" ht="31" customHeight="1" outlineLevel="1" collapsed="1">
      <c r="B53" s="62"/>
      <c r="C53" s="17" t="str">
        <f>Languages!C181</f>
        <v>Solar panel arrays</v>
      </c>
      <c r="D53" s="18" t="s">
        <v>88</v>
      </c>
      <c r="E53" s="51" t="s">
        <v>173</v>
      </c>
      <c r="F53" s="23"/>
      <c r="G53" s="26">
        <v>0.2</v>
      </c>
      <c r="H53" s="30">
        <f>IF(F53=Languages!$I$149,1,IF(F53=Languages!$I$150,2,IF(F53=Languages!$I$151,3,IF(F53=Languages!$I$152,4,0))))</f>
        <v>0</v>
      </c>
      <c r="I53" s="25"/>
      <c r="J53" s="65">
        <v>2</v>
      </c>
    </row>
    <row r="54" spans="2:10" ht="29" hidden="1" customHeight="1" outlineLevel="2">
      <c r="B54" s="16"/>
      <c r="C54" s="225"/>
      <c r="D54" s="226"/>
      <c r="E54" s="226"/>
      <c r="F54" s="226"/>
      <c r="G54" s="226"/>
      <c r="H54" s="226"/>
      <c r="I54" s="226"/>
      <c r="J54" s="227"/>
    </row>
    <row r="55" spans="2:10" ht="31" customHeight="1" outlineLevel="1" collapsed="1">
      <c r="B55" s="62"/>
      <c r="C55" s="17" t="str">
        <f>Languages!C182</f>
        <v>Wind turbines</v>
      </c>
      <c r="D55" s="18"/>
      <c r="E55" s="51"/>
      <c r="F55" s="23"/>
      <c r="G55" s="26"/>
      <c r="H55" s="30">
        <f>IF(F55=Languages!$I$149,1,IF(F55=Languages!$I$150,2,IF(F55=Languages!$I$151,3,IF(F55=Languages!$I$152,4,0))))</f>
        <v>0</v>
      </c>
      <c r="I55" s="25"/>
      <c r="J55" s="65">
        <v>2</v>
      </c>
    </row>
    <row r="56" spans="2:10" ht="29" hidden="1" customHeight="1" outlineLevel="2">
      <c r="B56" s="16"/>
      <c r="C56" s="225"/>
      <c r="D56" s="226"/>
      <c r="E56" s="226"/>
      <c r="F56" s="226"/>
      <c r="G56" s="226"/>
      <c r="H56" s="226"/>
      <c r="I56" s="226"/>
      <c r="J56" s="227"/>
    </row>
    <row r="57" spans="2:10" ht="31" customHeight="1" outlineLevel="1" collapsed="1">
      <c r="B57" s="62"/>
      <c r="C57" s="17" t="str">
        <f>Languages!C183</f>
        <v>Energy storage facility</v>
      </c>
      <c r="D57" s="18"/>
      <c r="E57" s="51"/>
      <c r="F57" s="23"/>
      <c r="G57" s="26"/>
      <c r="H57" s="30">
        <f>IF(F57=Languages!$I$149,1,IF(F57=Languages!$I$150,2,IF(F57=Languages!$I$151,3,IF(F57=Languages!$I$152,4,0))))</f>
        <v>0</v>
      </c>
      <c r="I57" s="25"/>
      <c r="J57" s="65">
        <v>2</v>
      </c>
    </row>
    <row r="58" spans="2:10" ht="29" hidden="1" customHeight="1" outlineLevel="2">
      <c r="B58" s="16"/>
      <c r="C58" s="225"/>
      <c r="D58" s="226"/>
      <c r="E58" s="226"/>
      <c r="F58" s="226"/>
      <c r="G58" s="226"/>
      <c r="H58" s="226"/>
      <c r="I58" s="226"/>
      <c r="J58" s="227"/>
    </row>
    <row r="59" spans="2:10" ht="31" customHeight="1" outlineLevel="1" collapsed="1">
      <c r="B59" s="62"/>
      <c r="C59" s="17" t="str">
        <f>Languages!C184</f>
        <v>Town Gas storage tanks</v>
      </c>
      <c r="D59" s="18"/>
      <c r="E59" s="51"/>
      <c r="F59" s="23"/>
      <c r="G59" s="26"/>
      <c r="H59" s="30">
        <f>IF(F59=Languages!$I$149,1,IF(F59=Languages!$I$150,2,IF(F59=Languages!$I$151,3,IF(F59=Languages!$I$152,4,0))))</f>
        <v>0</v>
      </c>
      <c r="I59" s="25"/>
      <c r="J59" s="65">
        <v>2</v>
      </c>
    </row>
    <row r="60" spans="2:10" ht="29" hidden="1" customHeight="1" outlineLevel="2">
      <c r="B60" s="16"/>
      <c r="C60" s="225"/>
      <c r="D60" s="226"/>
      <c r="E60" s="226"/>
      <c r="F60" s="226"/>
      <c r="G60" s="226"/>
      <c r="H60" s="226"/>
      <c r="I60" s="226"/>
      <c r="J60" s="227"/>
    </row>
    <row r="61" spans="2:10" ht="31" customHeight="1" outlineLevel="1" collapsed="1">
      <c r="B61" s="62"/>
      <c r="C61" s="17" t="str">
        <f>Languages!C185</f>
        <v>Primary (high-voltage) electrical transmission</v>
      </c>
      <c r="D61" s="89" t="s">
        <v>175</v>
      </c>
      <c r="E61" s="52" t="s">
        <v>38</v>
      </c>
      <c r="F61" s="23"/>
      <c r="G61" s="73"/>
      <c r="H61" s="30">
        <f>IF(F61=Languages!$I$149,1,IF(F61=Languages!$I$150,2,IF(F61=Languages!$I$151,3,IF(F61=Languages!$I$152,4,0))))</f>
        <v>0</v>
      </c>
      <c r="I61" s="25"/>
      <c r="J61" s="65">
        <v>2</v>
      </c>
    </row>
    <row r="62" spans="2:10" ht="29" hidden="1" customHeight="1" outlineLevel="2">
      <c r="B62" s="16"/>
      <c r="C62" s="225"/>
      <c r="D62" s="226"/>
      <c r="E62" s="226"/>
      <c r="F62" s="226"/>
      <c r="G62" s="226"/>
      <c r="H62" s="226"/>
      <c r="I62" s="226"/>
      <c r="J62" s="227"/>
    </row>
    <row r="63" spans="2:10" ht="31" customHeight="1" outlineLevel="1" collapsed="1">
      <c r="B63" s="62"/>
      <c r="C63" s="17" t="str">
        <f>Languages!C186</f>
        <v>Secondary electrical distribution</v>
      </c>
      <c r="D63" s="89" t="s">
        <v>175</v>
      </c>
      <c r="E63" s="52" t="s">
        <v>38</v>
      </c>
      <c r="F63" s="23"/>
      <c r="G63" s="73">
        <v>0.4</v>
      </c>
      <c r="H63" s="30">
        <f>IF(F63=Languages!$I$149,1,IF(F63=Languages!$I$150,2,IF(F63=Languages!$I$151,3,IF(F63=Languages!$I$152,4,0))))</f>
        <v>0</v>
      </c>
      <c r="I63" s="25"/>
      <c r="J63" s="65">
        <v>2</v>
      </c>
    </row>
    <row r="64" spans="2:10" ht="29" hidden="1" customHeight="1" outlineLevel="2">
      <c r="B64" s="16"/>
      <c r="C64" s="225"/>
      <c r="D64" s="226"/>
      <c r="E64" s="226"/>
      <c r="F64" s="226"/>
      <c r="G64" s="226"/>
      <c r="H64" s="226"/>
      <c r="I64" s="226"/>
      <c r="J64" s="227"/>
    </row>
    <row r="65" spans="2:10" ht="31" customHeight="1" outlineLevel="1" collapsed="1">
      <c r="B65" s="62"/>
      <c r="C65" s="17" t="str">
        <f>Languages!C187</f>
        <v>Local electrical distribution</v>
      </c>
      <c r="D65" s="89" t="s">
        <v>175</v>
      </c>
      <c r="E65" s="52" t="s">
        <v>38</v>
      </c>
      <c r="F65" s="23"/>
      <c r="G65" s="73"/>
      <c r="H65" s="30">
        <f>IF(F65=Languages!$I$149,1,IF(F65=Languages!$I$150,2,IF(F65=Languages!$I$151,3,IF(F65=Languages!$I$152,4,0))))</f>
        <v>0</v>
      </c>
      <c r="I65" s="25"/>
      <c r="J65" s="65">
        <v>2</v>
      </c>
    </row>
    <row r="66" spans="2:10" ht="29" hidden="1" customHeight="1" outlineLevel="2">
      <c r="B66" s="16"/>
      <c r="C66" s="225"/>
      <c r="D66" s="226"/>
      <c r="E66" s="226"/>
      <c r="F66" s="226"/>
      <c r="G66" s="226"/>
      <c r="H66" s="226"/>
      <c r="I66" s="226"/>
      <c r="J66" s="227"/>
    </row>
    <row r="67" spans="2:10" ht="31" customHeight="1" outlineLevel="1" collapsed="1">
      <c r="B67" s="62"/>
      <c r="C67" s="17" t="str">
        <f>Languages!C188</f>
        <v>DC charging stations</v>
      </c>
      <c r="D67" s="18"/>
      <c r="E67" s="51"/>
      <c r="F67" s="23"/>
      <c r="G67" s="26"/>
      <c r="H67" s="30">
        <f>IF(F67=Languages!$I$149,1,IF(F67=Languages!$I$150,2,IF(F67=Languages!$I$151,3,IF(F67=Languages!$I$152,4,0))))</f>
        <v>0</v>
      </c>
      <c r="I67" s="25"/>
      <c r="J67" s="65">
        <v>2</v>
      </c>
    </row>
    <row r="68" spans="2:10" ht="29" hidden="1" customHeight="1" outlineLevel="2">
      <c r="B68" s="16"/>
      <c r="C68" s="225"/>
      <c r="D68" s="226"/>
      <c r="E68" s="226"/>
      <c r="F68" s="226"/>
      <c r="G68" s="226"/>
      <c r="H68" s="226"/>
      <c r="I68" s="226"/>
      <c r="J68" s="227"/>
    </row>
    <row r="69" spans="2:10" ht="31" customHeight="1" outlineLevel="1" collapsed="1">
      <c r="B69" s="62"/>
      <c r="C69" s="17" t="str">
        <f>Languages!C189</f>
        <v>Street lighting system</v>
      </c>
      <c r="D69" s="18"/>
      <c r="E69" s="51"/>
      <c r="F69" s="23"/>
      <c r="G69" s="26"/>
      <c r="H69" s="30">
        <f>IF(F69=Languages!$I$149,1,IF(F69=Languages!$I$150,2,IF(F69=Languages!$I$151,3,IF(F69=Languages!$I$152,4,0))))</f>
        <v>0</v>
      </c>
      <c r="I69" s="25"/>
      <c r="J69" s="65">
        <v>2</v>
      </c>
    </row>
    <row r="70" spans="2:10" ht="29" hidden="1" customHeight="1" outlineLevel="2">
      <c r="B70" s="16"/>
      <c r="C70" s="225"/>
      <c r="D70" s="226"/>
      <c r="E70" s="226"/>
      <c r="F70" s="226"/>
      <c r="G70" s="226"/>
      <c r="H70" s="226"/>
      <c r="I70" s="226"/>
      <c r="J70" s="227"/>
    </row>
    <row r="71" spans="2:10" ht="31" customHeight="1" outlineLevel="1" collapsed="1">
      <c r="B71" s="62"/>
      <c r="C71" s="17" t="str">
        <f>Languages!C190</f>
        <v>Fibre-optic telecom network</v>
      </c>
      <c r="D71" s="18"/>
      <c r="E71" s="51"/>
      <c r="F71" s="23"/>
      <c r="G71" s="26"/>
      <c r="H71" s="30">
        <f>IF(F71=Languages!$I$149,1,IF(F71=Languages!$I$150,2,IF(F71=Languages!$I$151,3,IF(F71=Languages!$I$152,4,0))))</f>
        <v>0</v>
      </c>
      <c r="I71" s="25"/>
      <c r="J71" s="65">
        <v>2</v>
      </c>
    </row>
    <row r="72" spans="2:10" ht="29" hidden="1" customHeight="1" outlineLevel="2">
      <c r="B72" s="16"/>
      <c r="C72" s="225"/>
      <c r="D72" s="226"/>
      <c r="E72" s="226"/>
      <c r="F72" s="226"/>
      <c r="G72" s="226"/>
      <c r="H72" s="226"/>
      <c r="I72" s="226"/>
      <c r="J72" s="227"/>
    </row>
    <row r="73" spans="2:10" ht="31" customHeight="1" outlineLevel="1" collapsed="1">
      <c r="B73" s="62"/>
      <c r="C73" s="17" t="str">
        <f>Languages!C191</f>
        <v>Dock or harbour</v>
      </c>
      <c r="D73" s="18"/>
      <c r="E73" s="51"/>
      <c r="F73" s="23"/>
      <c r="G73" s="26"/>
      <c r="H73" s="30">
        <f>IF(F73=Languages!$I$149,1,IF(F73=Languages!$I$150,2,IF(F73=Languages!$I$151,3,IF(F73=Languages!$I$152,4,0))))</f>
        <v>0</v>
      </c>
      <c r="I73" s="25"/>
      <c r="J73" s="65">
        <v>2</v>
      </c>
    </row>
    <row r="74" spans="2:10" ht="29" hidden="1" customHeight="1" outlineLevel="2">
      <c r="B74" s="16"/>
      <c r="C74" s="225"/>
      <c r="D74" s="226"/>
      <c r="E74" s="226"/>
      <c r="F74" s="226"/>
      <c r="G74" s="226"/>
      <c r="H74" s="226"/>
      <c r="I74" s="226"/>
      <c r="J74" s="227"/>
    </row>
    <row r="75" spans="2:10" ht="31" customHeight="1" outlineLevel="1" collapsed="1">
      <c r="B75" s="62"/>
      <c r="C75" s="17" t="str">
        <f>Languages!C192</f>
        <v>Heating plant for district heating</v>
      </c>
      <c r="D75" s="18">
        <v>3</v>
      </c>
      <c r="E75" s="51" t="s">
        <v>172</v>
      </c>
      <c r="F75" s="23"/>
      <c r="G75" s="26"/>
      <c r="H75" s="30">
        <f>IF(F75=Languages!$I$149,1,IF(F75=Languages!$I$150,2,IF(F75=Languages!$I$151,3,IF(F75=Languages!$I$152,4,0))))</f>
        <v>0</v>
      </c>
      <c r="I75" s="25"/>
      <c r="J75" s="65">
        <v>2</v>
      </c>
    </row>
    <row r="76" spans="2:10" ht="29" hidden="1" customHeight="1" outlineLevel="2">
      <c r="B76" s="16"/>
      <c r="C76" s="225"/>
      <c r="D76" s="226"/>
      <c r="E76" s="226"/>
      <c r="F76" s="226"/>
      <c r="G76" s="226"/>
      <c r="H76" s="226"/>
      <c r="I76" s="226"/>
      <c r="J76" s="227"/>
    </row>
    <row r="77" spans="2:10" ht="31" customHeight="1" outlineLevel="1" collapsed="1">
      <c r="B77" s="62"/>
      <c r="C77" s="17"/>
      <c r="D77" s="18"/>
      <c r="E77" s="51"/>
      <c r="F77" s="23"/>
      <c r="G77" s="26"/>
      <c r="H77" s="30">
        <f>IF(F77=Languages!$I$149,1,IF(F77=Languages!$I$150,2,IF(F77=Languages!$I$151,3,IF(F77=Languages!$I$152,4,0))))</f>
        <v>0</v>
      </c>
      <c r="I77" s="25"/>
      <c r="J77" s="65">
        <v>2</v>
      </c>
    </row>
    <row r="78" spans="2:10" ht="29" hidden="1" customHeight="1" outlineLevel="2">
      <c r="B78" s="16"/>
      <c r="C78" s="225"/>
      <c r="D78" s="226"/>
      <c r="E78" s="226"/>
      <c r="F78" s="226"/>
      <c r="G78" s="226"/>
      <c r="H78" s="226"/>
      <c r="I78" s="226"/>
      <c r="J78" s="227"/>
    </row>
    <row r="79" spans="2:10" ht="31" customHeight="1" outlineLevel="1" collapsed="1" thickBot="1">
      <c r="B79" s="82"/>
      <c r="C79" s="17"/>
      <c r="D79" s="18"/>
      <c r="E79" s="51"/>
      <c r="F79" s="23"/>
      <c r="G79" s="26"/>
      <c r="H79" s="30">
        <f>IF(F79=Languages!$I$149,1,IF(F79=Languages!$I$150,2,IF(F79=Languages!$I$151,3,IF(F79=Languages!$I$152,4,0))))</f>
        <v>0</v>
      </c>
      <c r="I79" s="25"/>
      <c r="J79" s="65">
        <v>2</v>
      </c>
    </row>
    <row r="80" spans="2:10" ht="29" hidden="1" customHeight="1" outlineLevel="2" thickBot="1">
      <c r="B80" s="84"/>
      <c r="C80" s="225"/>
      <c r="D80" s="226"/>
      <c r="E80" s="226"/>
      <c r="F80" s="226"/>
      <c r="G80" s="226"/>
      <c r="H80" s="226"/>
      <c r="I80" s="226"/>
      <c r="J80" s="227"/>
    </row>
    <row r="81" spans="2:17" ht="16" customHeight="1">
      <c r="B81" s="35"/>
      <c r="C81" s="36" t="str">
        <f>$C$40</f>
        <v>International Initiative for Sustainable Built Environment</v>
      </c>
      <c r="D81" s="35"/>
      <c r="E81" s="54"/>
      <c r="F81" s="35"/>
      <c r="G81" s="35"/>
      <c r="H81" s="35"/>
      <c r="I81" s="35"/>
      <c r="J81" s="35"/>
    </row>
    <row r="82" spans="2:17" s="41" customFormat="1" ht="26" customHeight="1">
      <c r="C82" s="209" t="str">
        <f>Languages!$I$144</f>
        <v>Damage Assessments for Sustainable Reconstruction in Ukraine</v>
      </c>
      <c r="D82" s="42"/>
      <c r="E82" s="50"/>
      <c r="G82" s="43"/>
      <c r="H82" s="44"/>
      <c r="I82" s="119" t="str">
        <f>$J$2</f>
        <v xml:space="preserve">01 Oct
2022  </v>
      </c>
      <c r="J82" s="118">
        <v>4</v>
      </c>
      <c r="M82" s="2"/>
      <c r="Q82" s="12"/>
    </row>
    <row r="83" spans="2:17" ht="6" customHeight="1" collapsed="1" thickBot="1">
      <c r="B83" s="46"/>
      <c r="C83" s="38"/>
      <c r="D83" s="9"/>
      <c r="E83" s="49"/>
      <c r="F83" s="9"/>
      <c r="G83" s="9"/>
      <c r="H83" s="9"/>
      <c r="I83" s="9"/>
      <c r="J83" s="46"/>
    </row>
    <row r="84" spans="2:17" ht="18" customHeight="1" thickBot="1">
      <c r="B84" s="230"/>
      <c r="C84" s="231"/>
      <c r="D84" s="234" t="str">
        <f>$D$14</f>
        <v>Area and/or quantity affected</v>
      </c>
      <c r="E84" s="235"/>
      <c r="F84" s="254" t="str">
        <f>$F$14</f>
        <v>Damage caused</v>
      </c>
      <c r="G84" s="255"/>
      <c r="H84" s="256"/>
      <c r="I84" s="257" t="str">
        <f>$I$14</f>
        <v>Action required</v>
      </c>
      <c r="J84" s="259" t="str">
        <f>$J$14</f>
        <v>Priority
0 to 3</v>
      </c>
      <c r="L84" s="290" t="str">
        <f>$L$14</f>
        <v>Selections and values are all hypothetical and are only intended to show how the system could work.
Click on blue cells to select from lists.  Enter text in yellow cells.
Don't forget to use the 3 buttons in upper left corner to see levels of detail.</v>
      </c>
      <c r="M84" s="93"/>
      <c r="N84" s="2"/>
    </row>
    <row r="85" spans="2:17" ht="41" customHeight="1">
      <c r="B85" s="228" t="str">
        <f>Languages!$G$150</f>
        <v>System or Facility</v>
      </c>
      <c r="C85" s="229"/>
      <c r="D85" s="236"/>
      <c r="E85" s="237"/>
      <c r="F85" s="109" t="str">
        <f>$F$15</f>
        <v>Damage level
 (select one per cell)</v>
      </c>
      <c r="G85" s="116" t="str">
        <f>$G$15</f>
        <v>Percent affected</v>
      </c>
      <c r="H85" s="110" t="str">
        <f>$H$15</f>
        <v>Severity  0 to 4</v>
      </c>
      <c r="I85" s="258"/>
      <c r="J85" s="260"/>
      <c r="L85" s="291"/>
      <c r="M85" s="93"/>
    </row>
    <row r="86" spans="2:17" ht="42" customHeight="1">
      <c r="B86" s="264" t="str">
        <f>Languages!$C$150</f>
        <v>Public utilities and services 2</v>
      </c>
      <c r="C86" s="265"/>
      <c r="D86" s="232" t="s">
        <v>163</v>
      </c>
      <c r="E86" s="233"/>
      <c r="F86" s="252" t="str">
        <f>$F$16</f>
        <v>See Damage Levels and Severity for specific systems below</v>
      </c>
      <c r="G86" s="253"/>
      <c r="H86" s="27">
        <f>IF(SUM(H88:H108)=0,0,SUM(H88:H108)/COUNTIF(H88:H108,"&gt;0"))</f>
        <v>0</v>
      </c>
      <c r="I86" s="22" t="str">
        <f>$I$16</f>
        <v>See Actions and Priorities for specific systems below</v>
      </c>
      <c r="J86" s="28">
        <f>SUM(J88:J108)/COUNTIF(J88:J108,"&gt;0")</f>
        <v>2</v>
      </c>
      <c r="L86" s="291"/>
    </row>
    <row r="87" spans="2:17" ht="87" customHeight="1">
      <c r="B87" s="270" t="s">
        <v>213</v>
      </c>
      <c r="C87" s="250"/>
      <c r="D87" s="250"/>
      <c r="E87" s="250"/>
      <c r="F87" s="250"/>
      <c r="G87" s="250"/>
      <c r="H87" s="250"/>
      <c r="I87" s="250"/>
      <c r="J87" s="251"/>
      <c r="L87" s="292"/>
      <c r="M87" s="93"/>
    </row>
    <row r="88" spans="2:17" ht="31" customHeight="1" outlineLevel="1" collapsed="1">
      <c r="B88" s="60"/>
      <c r="C88" s="17" t="str">
        <f>Languages!C194</f>
        <v>Combined water and sewage system</v>
      </c>
      <c r="D88" s="88" t="s">
        <v>175</v>
      </c>
      <c r="E88" s="71" t="s">
        <v>38</v>
      </c>
      <c r="F88" s="23"/>
      <c r="G88" s="72">
        <v>0.4</v>
      </c>
      <c r="H88" s="66">
        <f>IF(F88=Languages!$I$149,1,IF(F88=Languages!$I$150,2,IF(F88=Languages!$I$151,3,IF(F88=Languages!$I$152,4,0))))</f>
        <v>0</v>
      </c>
      <c r="I88" s="25"/>
      <c r="J88" s="65">
        <v>2</v>
      </c>
    </row>
    <row r="89" spans="2:17" ht="125" hidden="1" customHeight="1" outlineLevel="2">
      <c r="B89" s="16"/>
      <c r="C89" s="225" t="s">
        <v>210</v>
      </c>
      <c r="D89" s="226"/>
      <c r="E89" s="226"/>
      <c r="F89" s="226"/>
      <c r="G89" s="226"/>
      <c r="H89" s="226"/>
      <c r="I89" s="226"/>
      <c r="J89" s="227"/>
    </row>
    <row r="90" spans="2:17" ht="31" customHeight="1" outlineLevel="1" collapsed="1">
      <c r="B90" s="62"/>
      <c r="C90" s="17" t="str">
        <f>Languages!C195</f>
        <v>Water treatment and pumping station</v>
      </c>
      <c r="D90" s="18">
        <v>1</v>
      </c>
      <c r="E90" s="51" t="s">
        <v>174</v>
      </c>
      <c r="F90" s="23"/>
      <c r="G90" s="26">
        <v>0.2</v>
      </c>
      <c r="H90" s="30">
        <f>IF(F90=Languages!$I$149,1,IF(F90=Languages!$I$150,2,IF(F90=Languages!$I$151,3,IF(F90=Languages!$I$152,4,0))))</f>
        <v>0</v>
      </c>
      <c r="I90" s="25"/>
      <c r="J90" s="65">
        <v>2</v>
      </c>
    </row>
    <row r="91" spans="2:17" ht="38" hidden="1" customHeight="1" outlineLevel="2">
      <c r="B91" s="16"/>
      <c r="C91" s="225" t="s">
        <v>203</v>
      </c>
      <c r="D91" s="226"/>
      <c r="E91" s="226"/>
      <c r="F91" s="226"/>
      <c r="G91" s="226"/>
      <c r="H91" s="226"/>
      <c r="I91" s="226"/>
      <c r="J91" s="227"/>
    </row>
    <row r="92" spans="2:17" ht="31" customHeight="1" outlineLevel="1" collapsed="1">
      <c r="B92" s="62"/>
      <c r="C92" s="17" t="str">
        <f>Languages!C196</f>
        <v>Storm sewer</v>
      </c>
      <c r="D92" s="89" t="s">
        <v>175</v>
      </c>
      <c r="E92" s="52" t="s">
        <v>38</v>
      </c>
      <c r="F92" s="23"/>
      <c r="G92" s="73" t="s">
        <v>32</v>
      </c>
      <c r="H92" s="30">
        <f>IF(F92=Languages!$I$149,1,IF(F92=Languages!$I$150,2,IF(F92=Languages!$I$151,3,IF(F92=Languages!$I$152,4,0))))</f>
        <v>0</v>
      </c>
      <c r="I92" s="25"/>
      <c r="J92" s="65">
        <v>2</v>
      </c>
    </row>
    <row r="93" spans="2:17" ht="29" hidden="1" customHeight="1" outlineLevel="2">
      <c r="B93" s="16"/>
      <c r="C93" s="225"/>
      <c r="D93" s="226"/>
      <c r="E93" s="226"/>
      <c r="F93" s="226"/>
      <c r="G93" s="226"/>
      <c r="H93" s="226"/>
      <c r="I93" s="226"/>
      <c r="J93" s="227"/>
    </row>
    <row r="94" spans="2:17" ht="31" customHeight="1" outlineLevel="1" collapsed="1">
      <c r="B94" s="62"/>
      <c r="C94" s="17" t="str">
        <f>Languages!C197</f>
        <v>Sanitary sewer</v>
      </c>
      <c r="D94" s="89" t="s">
        <v>175</v>
      </c>
      <c r="E94" s="52" t="s">
        <v>38</v>
      </c>
      <c r="F94" s="23"/>
      <c r="G94" s="73">
        <v>0.2</v>
      </c>
      <c r="H94" s="30">
        <f>IF(F94=Languages!$I$149,1,IF(F94=Languages!$I$150,2,IF(F94=Languages!$I$151,3,IF(F94=Languages!$I$152,4,0))))</f>
        <v>0</v>
      </c>
      <c r="I94" s="25"/>
      <c r="J94" s="65">
        <v>2</v>
      </c>
    </row>
    <row r="95" spans="2:17" ht="29" hidden="1" customHeight="1" outlineLevel="2">
      <c r="B95" s="16"/>
      <c r="C95" s="225"/>
      <c r="D95" s="226"/>
      <c r="E95" s="226"/>
      <c r="F95" s="226"/>
      <c r="G95" s="226"/>
      <c r="H95" s="226"/>
      <c r="I95" s="226"/>
      <c r="J95" s="227"/>
    </row>
    <row r="96" spans="2:17" ht="31" customHeight="1" outlineLevel="1" collapsed="1">
      <c r="B96" s="62"/>
      <c r="C96" s="17" t="str">
        <f>Languages!C198</f>
        <v>Gas pumpimg and distribution</v>
      </c>
      <c r="D96" s="89" t="s">
        <v>175</v>
      </c>
      <c r="E96" s="52" t="s">
        <v>38</v>
      </c>
      <c r="F96" s="23"/>
      <c r="G96" s="73"/>
      <c r="H96" s="30">
        <f>IF(F96=Languages!$I$149,1,IF(F96=Languages!$I$150,2,IF(F96=Languages!$I$151,3,IF(F96=Languages!$I$152,4,0))))</f>
        <v>0</v>
      </c>
      <c r="I96" s="25"/>
      <c r="J96" s="65">
        <v>2</v>
      </c>
    </row>
    <row r="97" spans="2:17" ht="29" hidden="1" customHeight="1" outlineLevel="2">
      <c r="B97" s="16"/>
      <c r="C97" s="225"/>
      <c r="D97" s="226"/>
      <c r="E97" s="226"/>
      <c r="F97" s="226"/>
      <c r="G97" s="226"/>
      <c r="H97" s="226"/>
      <c r="I97" s="226"/>
      <c r="J97" s="227"/>
    </row>
    <row r="98" spans="2:17" ht="31" customHeight="1" outlineLevel="1" collapsed="1">
      <c r="B98" s="62"/>
      <c r="C98" s="17" t="str">
        <f>Languages!C199</f>
        <v>Hydrogen pumpimg and distribution</v>
      </c>
      <c r="D98" s="89" t="s">
        <v>175</v>
      </c>
      <c r="E98" s="52" t="s">
        <v>38</v>
      </c>
      <c r="F98" s="23"/>
      <c r="G98" s="73"/>
      <c r="H98" s="30">
        <f>IF(F98=Languages!$I$149,1,IF(F98=Languages!$I$150,2,IF(F98=Languages!$I$151,3,IF(F98=Languages!$I$152,4,0))))</f>
        <v>0</v>
      </c>
      <c r="I98" s="25"/>
      <c r="J98" s="65">
        <v>2</v>
      </c>
    </row>
    <row r="99" spans="2:17" ht="29" hidden="1" customHeight="1" outlineLevel="2">
      <c r="B99" s="16"/>
      <c r="C99" s="225"/>
      <c r="D99" s="226"/>
      <c r="E99" s="226"/>
      <c r="F99" s="226"/>
      <c r="G99" s="226"/>
      <c r="H99" s="226"/>
      <c r="I99" s="226"/>
      <c r="J99" s="227"/>
    </row>
    <row r="100" spans="2:17" ht="31" customHeight="1" outlineLevel="1" collapsed="1">
      <c r="B100" s="62"/>
      <c r="C100" s="17" t="str">
        <f>Languages!C200</f>
        <v>District heating distribution system</v>
      </c>
      <c r="D100" s="89" t="s">
        <v>175</v>
      </c>
      <c r="E100" s="52" t="s">
        <v>38</v>
      </c>
      <c r="F100" s="23"/>
      <c r="G100" s="73"/>
      <c r="H100" s="30">
        <f>IF(F100=Languages!$I$149,1,IF(F100=Languages!$I$150,2,IF(F100=Languages!$I$151,3,IF(F100=Languages!$I$152,4,0))))</f>
        <v>0</v>
      </c>
      <c r="I100" s="25"/>
      <c r="J100" s="65">
        <v>2</v>
      </c>
    </row>
    <row r="101" spans="2:17" ht="29" hidden="1" customHeight="1" outlineLevel="2">
      <c r="B101" s="16"/>
      <c r="C101" s="225"/>
      <c r="D101" s="226"/>
      <c r="E101" s="226"/>
      <c r="F101" s="226"/>
      <c r="G101" s="226"/>
      <c r="H101" s="226"/>
      <c r="I101" s="226"/>
      <c r="J101" s="227"/>
    </row>
    <row r="102" spans="2:17" ht="31" customHeight="1" outlineLevel="1" collapsed="1">
      <c r="B102" s="62"/>
      <c r="C102" s="17" t="str">
        <f>Languages!C201</f>
        <v>Fibre-optic telecom</v>
      </c>
      <c r="D102" s="89" t="s">
        <v>175</v>
      </c>
      <c r="E102" s="52" t="s">
        <v>38</v>
      </c>
      <c r="F102" s="23"/>
      <c r="G102" s="73"/>
      <c r="H102" s="30">
        <f>IF(F102=Languages!$I$149,1,IF(F102=Languages!$I$150,2,IF(F102=Languages!$I$151,3,IF(F102=Languages!$I$152,4,0))))</f>
        <v>0</v>
      </c>
      <c r="I102" s="64"/>
      <c r="J102" s="65">
        <v>2</v>
      </c>
    </row>
    <row r="103" spans="2:17" ht="29" hidden="1" customHeight="1" outlineLevel="2">
      <c r="B103" s="16"/>
      <c r="C103" s="225"/>
      <c r="D103" s="226"/>
      <c r="E103" s="226"/>
      <c r="F103" s="226"/>
      <c r="G103" s="226"/>
      <c r="H103" s="226"/>
      <c r="I103" s="226"/>
      <c r="J103" s="227"/>
    </row>
    <row r="104" spans="2:17" ht="31" customHeight="1" outlineLevel="1" collapsed="1">
      <c r="B104" s="62"/>
      <c r="C104" s="17"/>
      <c r="D104" s="89"/>
      <c r="E104" s="52"/>
      <c r="F104" s="23"/>
      <c r="G104" s="73"/>
      <c r="H104" s="30">
        <f>IF(F104=Languages!$I$149,1,IF(F104=Languages!$I$150,2,IF(F104=Languages!$I$151,3,IF(F104=Languages!$I$152,4,0))))</f>
        <v>0</v>
      </c>
      <c r="I104" s="25"/>
      <c r="J104" s="65">
        <v>2</v>
      </c>
    </row>
    <row r="105" spans="2:17" ht="29" hidden="1" customHeight="1" outlineLevel="2">
      <c r="B105" s="16"/>
      <c r="C105" s="225"/>
      <c r="D105" s="226"/>
      <c r="E105" s="226"/>
      <c r="F105" s="226"/>
      <c r="G105" s="226"/>
      <c r="H105" s="226"/>
      <c r="I105" s="226"/>
      <c r="J105" s="227"/>
    </row>
    <row r="106" spans="2:17" ht="31" customHeight="1" outlineLevel="1" collapsed="1">
      <c r="B106" s="62"/>
      <c r="C106" s="17"/>
      <c r="D106" s="89"/>
      <c r="E106" s="52"/>
      <c r="F106" s="23"/>
      <c r="G106" s="73"/>
      <c r="H106" s="30">
        <f>IF(F106=Languages!$I$149,1,IF(F106=Languages!$I$150,2,IF(F106=Languages!$I$151,3,IF(F106=Languages!$I$152,4,0))))</f>
        <v>0</v>
      </c>
      <c r="I106" s="25"/>
      <c r="J106" s="65">
        <v>2</v>
      </c>
    </row>
    <row r="107" spans="2:17" ht="29" hidden="1" customHeight="1" outlineLevel="2">
      <c r="B107" s="16"/>
      <c r="C107" s="225"/>
      <c r="D107" s="226"/>
      <c r="E107" s="226"/>
      <c r="F107" s="226"/>
      <c r="G107" s="226"/>
      <c r="H107" s="226"/>
      <c r="I107" s="226"/>
      <c r="J107" s="227"/>
    </row>
    <row r="108" spans="2:17" ht="31" customHeight="1" outlineLevel="1" collapsed="1" thickBot="1">
      <c r="B108" s="82"/>
      <c r="C108" s="17"/>
      <c r="D108" s="89"/>
      <c r="E108" s="51"/>
      <c r="F108" s="23"/>
      <c r="G108" s="26"/>
      <c r="H108" s="30">
        <f>IF(F108=Languages!$I$149,1,IF(F108=Languages!$I$150,2,IF(F108=Languages!$I$151,3,IF(F108=Languages!$I$152,4,0))))</f>
        <v>0</v>
      </c>
      <c r="I108" s="25"/>
      <c r="J108" s="65">
        <v>2</v>
      </c>
    </row>
    <row r="109" spans="2:17" ht="29" hidden="1" customHeight="1" outlineLevel="2" thickBot="1">
      <c r="B109" s="84"/>
      <c r="C109" s="222"/>
      <c r="D109" s="223"/>
      <c r="E109" s="223"/>
      <c r="F109" s="223"/>
      <c r="G109" s="223"/>
      <c r="H109" s="223"/>
      <c r="I109" s="223"/>
      <c r="J109" s="224"/>
    </row>
    <row r="110" spans="2:17" ht="16" customHeight="1">
      <c r="B110" s="35"/>
      <c r="C110" s="36" t="str">
        <f>$C$40</f>
        <v>International Initiative for Sustainable Built Environment</v>
      </c>
      <c r="D110" s="35"/>
      <c r="E110" s="54"/>
      <c r="F110" s="35"/>
      <c r="G110" s="35"/>
      <c r="H110" s="35"/>
      <c r="I110" s="35"/>
      <c r="J110" s="35"/>
    </row>
    <row r="111" spans="2:17" s="41" customFormat="1" ht="26" customHeight="1">
      <c r="C111" s="209" t="str">
        <f>Languages!$I$144</f>
        <v>Damage Assessments for Sustainable Reconstruction in Ukraine</v>
      </c>
      <c r="D111" s="42"/>
      <c r="E111" s="50"/>
      <c r="G111" s="43"/>
      <c r="H111" s="44"/>
      <c r="I111" s="119" t="str">
        <f>$J$2</f>
        <v xml:space="preserve">01 Oct
2022  </v>
      </c>
      <c r="J111" s="118">
        <v>5</v>
      </c>
      <c r="M111" s="2"/>
      <c r="Q111" s="12"/>
    </row>
    <row r="112" spans="2:17" ht="5" customHeight="1" collapsed="1" thickBot="1">
      <c r="B112" s="46"/>
      <c r="C112" s="38"/>
      <c r="D112" s="9"/>
      <c r="E112" s="49"/>
      <c r="F112" s="9"/>
      <c r="G112" s="9"/>
      <c r="H112" s="9"/>
      <c r="I112" s="9"/>
      <c r="J112" s="46"/>
    </row>
    <row r="113" spans="2:14" ht="18" customHeight="1" thickBot="1">
      <c r="B113" s="230"/>
      <c r="C113" s="231"/>
      <c r="D113" s="234" t="str">
        <f>$D$14</f>
        <v>Area and/or quantity affected</v>
      </c>
      <c r="E113" s="235"/>
      <c r="F113" s="254" t="str">
        <f>$F$14</f>
        <v>Damage caused</v>
      </c>
      <c r="G113" s="255"/>
      <c r="H113" s="256"/>
      <c r="I113" s="257" t="str">
        <f>$I$14</f>
        <v>Action required</v>
      </c>
      <c r="J113" s="259" t="str">
        <f>$J$14</f>
        <v>Priority
0 to 3</v>
      </c>
      <c r="L113" s="290" t="str">
        <f>$L$14</f>
        <v>Selections and values are all hypothetical and are only intended to show how the system could work.
Click on blue cells to select from lists.  Enter text in yellow cells.
Don't forget to use the 3 buttons in upper left corner to see levels of detail.</v>
      </c>
      <c r="M113" s="93"/>
      <c r="N113" s="2"/>
    </row>
    <row r="114" spans="2:14" ht="40" customHeight="1">
      <c r="B114" s="228" t="str">
        <f>Languages!$G$150</f>
        <v>System or Facility</v>
      </c>
      <c r="C114" s="229"/>
      <c r="D114" s="236"/>
      <c r="E114" s="237"/>
      <c r="F114" s="109" t="str">
        <f>$F$15</f>
        <v>Damage level
 (select one per cell)</v>
      </c>
      <c r="G114" s="116" t="str">
        <f>$G$15</f>
        <v>Percent affected</v>
      </c>
      <c r="H114" s="110" t="str">
        <f>$H$15</f>
        <v>Severity  0 to 4</v>
      </c>
      <c r="I114" s="258"/>
      <c r="J114" s="260"/>
      <c r="L114" s="291"/>
      <c r="M114" s="93"/>
    </row>
    <row r="115" spans="2:14" ht="42" customHeight="1">
      <c r="B115" s="261" t="str">
        <f>Languages!$C$151</f>
        <v>Public and private transport</v>
      </c>
      <c r="C115" s="262"/>
      <c r="D115" s="232" t="s">
        <v>163</v>
      </c>
      <c r="E115" s="233"/>
      <c r="F115" s="252" t="str">
        <f>$F$16</f>
        <v>See Damage Levels and Severity for specific systems below</v>
      </c>
      <c r="G115" s="253"/>
      <c r="H115" s="32">
        <f>IF(SUM(H117:H145)=0,0,SUM(H117:H145)/COUNTIF(H117:H145,"&gt;0"))</f>
        <v>0</v>
      </c>
      <c r="I115" s="22" t="str">
        <f>$I$16</f>
        <v>See Actions and Priorities for specific systems below</v>
      </c>
      <c r="J115" s="28">
        <f>SUM(J117:J145)/COUNTIF(J117:J145,"&gt;0")</f>
        <v>2</v>
      </c>
      <c r="L115" s="291"/>
    </row>
    <row r="116" spans="2:14" ht="54" customHeight="1">
      <c r="B116" s="249"/>
      <c r="C116" s="250"/>
      <c r="D116" s="250"/>
      <c r="E116" s="250"/>
      <c r="F116" s="250"/>
      <c r="G116" s="250"/>
      <c r="H116" s="250"/>
      <c r="I116" s="250"/>
      <c r="J116" s="251"/>
      <c r="L116" s="292"/>
      <c r="M116" s="93"/>
    </row>
    <row r="117" spans="2:14" ht="29" customHeight="1" outlineLevel="1" collapsed="1">
      <c r="B117" s="60"/>
      <c r="C117" s="17" t="str">
        <f>Languages!C203</f>
        <v>Signalling systems for surface train system</v>
      </c>
      <c r="D117" s="88"/>
      <c r="E117" s="71"/>
      <c r="F117" s="23"/>
      <c r="G117" s="72"/>
      <c r="H117" s="66">
        <f>IF(F117=Languages!$I$149,1,IF(F117=Languages!$I$150,2,IF(F117=Languages!$I$151,3,IF(F117=Languages!$I$152,4,0))))</f>
        <v>0</v>
      </c>
      <c r="I117" s="25"/>
      <c r="J117" s="65">
        <v>2</v>
      </c>
    </row>
    <row r="118" spans="2:14" ht="29" hidden="1" customHeight="1" outlineLevel="2">
      <c r="B118" s="16"/>
      <c r="C118" s="225"/>
      <c r="D118" s="226"/>
      <c r="E118" s="226"/>
      <c r="F118" s="226"/>
      <c r="G118" s="226"/>
      <c r="H118" s="226"/>
      <c r="I118" s="226"/>
      <c r="J118" s="227"/>
    </row>
    <row r="119" spans="2:14" ht="31" customHeight="1" outlineLevel="1" collapsed="1">
      <c r="B119" s="62"/>
      <c r="C119" s="17" t="str">
        <f>Languages!C204</f>
        <v>Signalling systems for surface road traffic</v>
      </c>
      <c r="D119" s="89"/>
      <c r="E119" s="52"/>
      <c r="F119" s="23"/>
      <c r="G119" s="73"/>
      <c r="H119" s="30">
        <f>IF(F119=Languages!$I$149,1,IF(F119=Languages!$I$150,2,IF(F119=Languages!$I$151,3,IF(F119=Languages!$I$152,4,0))))</f>
        <v>0</v>
      </c>
      <c r="I119" s="25"/>
      <c r="J119" s="65">
        <v>2</v>
      </c>
    </row>
    <row r="120" spans="2:14" ht="29" hidden="1" customHeight="1" outlineLevel="2">
      <c r="B120" s="16"/>
      <c r="C120" s="225"/>
      <c r="D120" s="226"/>
      <c r="E120" s="226"/>
      <c r="F120" s="226"/>
      <c r="G120" s="226"/>
      <c r="H120" s="226"/>
      <c r="I120" s="226"/>
      <c r="J120" s="227"/>
    </row>
    <row r="121" spans="2:14" ht="29" customHeight="1" outlineLevel="1" collapsed="1">
      <c r="B121" s="62"/>
      <c r="C121" s="17" t="str">
        <f>Languages!C205</f>
        <v>Underground train</v>
      </c>
      <c r="D121" s="89"/>
      <c r="E121" s="52"/>
      <c r="F121" s="23"/>
      <c r="G121" s="73"/>
      <c r="H121" s="30">
        <f>IF(F121=Languages!$I$149,1,IF(F121=Languages!$I$150,2,IF(F121=Languages!$I$151,3,IF(F121=Languages!$I$152,4,0))))</f>
        <v>0</v>
      </c>
      <c r="I121" s="25"/>
      <c r="J121" s="65">
        <v>2</v>
      </c>
    </row>
    <row r="122" spans="2:14" ht="29" hidden="1" customHeight="1" outlineLevel="2">
      <c r="B122" s="16"/>
      <c r="C122" s="225"/>
      <c r="D122" s="226"/>
      <c r="E122" s="226"/>
      <c r="F122" s="226"/>
      <c r="G122" s="226"/>
      <c r="H122" s="226"/>
      <c r="I122" s="226"/>
      <c r="J122" s="227"/>
    </row>
    <row r="123" spans="2:14" ht="29" customHeight="1" outlineLevel="1" collapsed="1">
      <c r="B123" s="62"/>
      <c r="C123" s="17" t="str">
        <f>Languages!C206</f>
        <v>Inter-urban train station</v>
      </c>
      <c r="D123" s="89"/>
      <c r="E123" s="52"/>
      <c r="F123" s="23"/>
      <c r="G123" s="73"/>
      <c r="H123" s="30">
        <f>IF(F123=Languages!$I$149,1,IF(F123=Languages!$I$150,2,IF(F123=Languages!$I$151,3,IF(F123=Languages!$I$152,4,0))))</f>
        <v>0</v>
      </c>
      <c r="I123" s="25"/>
      <c r="J123" s="65">
        <v>2</v>
      </c>
    </row>
    <row r="124" spans="2:14" ht="29" hidden="1" customHeight="1" outlineLevel="2">
      <c r="B124" s="16"/>
      <c r="C124" s="225"/>
      <c r="D124" s="226"/>
      <c r="E124" s="226"/>
      <c r="F124" s="226"/>
      <c r="G124" s="226"/>
      <c r="H124" s="226"/>
      <c r="I124" s="226"/>
      <c r="J124" s="227"/>
    </row>
    <row r="125" spans="2:14" ht="29" customHeight="1" outlineLevel="1" collapsed="1">
      <c r="B125" s="62"/>
      <c r="C125" s="17" t="str">
        <f>Languages!C207</f>
        <v>Local light rail station</v>
      </c>
      <c r="D125" s="89"/>
      <c r="E125" s="52"/>
      <c r="F125" s="23"/>
      <c r="G125" s="73"/>
      <c r="H125" s="30">
        <f>IF(F125=Languages!$I$149,1,IF(F125=Languages!$I$150,2,IF(F125=Languages!$I$151,3,IF(F125=Languages!$I$152,4,0))))</f>
        <v>0</v>
      </c>
      <c r="I125" s="25"/>
      <c r="J125" s="65">
        <v>2</v>
      </c>
    </row>
    <row r="126" spans="2:14" ht="29" hidden="1" customHeight="1" outlineLevel="2">
      <c r="B126" s="16"/>
      <c r="C126" s="225"/>
      <c r="D126" s="226"/>
      <c r="E126" s="226"/>
      <c r="F126" s="226"/>
      <c r="G126" s="226"/>
      <c r="H126" s="226"/>
      <c r="I126" s="226"/>
      <c r="J126" s="227"/>
    </row>
    <row r="127" spans="2:14" ht="29" customHeight="1" outlineLevel="1" collapsed="1">
      <c r="B127" s="62"/>
      <c r="C127" s="17" t="str">
        <f>Languages!C208</f>
        <v>Highway</v>
      </c>
      <c r="D127" s="89"/>
      <c r="E127" s="52"/>
      <c r="F127" s="23"/>
      <c r="G127" s="73"/>
      <c r="H127" s="30">
        <f>IF(F127=Languages!$I$149,1,IF(F127=Languages!$I$150,2,IF(F127=Languages!$I$151,3,IF(F127=Languages!$I$152,4,0))))</f>
        <v>0</v>
      </c>
      <c r="I127" s="25"/>
      <c r="J127" s="65">
        <v>2</v>
      </c>
    </row>
    <row r="128" spans="2:14" ht="29" hidden="1" customHeight="1" outlineLevel="2">
      <c r="B128" s="16"/>
      <c r="C128" s="225"/>
      <c r="D128" s="226"/>
      <c r="E128" s="226"/>
      <c r="F128" s="226"/>
      <c r="G128" s="226"/>
      <c r="H128" s="226"/>
      <c r="I128" s="226"/>
      <c r="J128" s="227"/>
    </row>
    <row r="129" spans="2:10" ht="29" customHeight="1" outlineLevel="1" collapsed="1">
      <c r="B129" s="62"/>
      <c r="C129" s="17" t="str">
        <f>Languages!C209</f>
        <v>Arterial road</v>
      </c>
      <c r="D129" s="89"/>
      <c r="E129" s="52"/>
      <c r="F129" s="23"/>
      <c r="G129" s="73"/>
      <c r="H129" s="30">
        <f>IF(F129=Languages!$I$149,1,IF(F129=Languages!$I$150,2,IF(F129=Languages!$I$151,3,IF(F129=Languages!$I$152,4,0))))</f>
        <v>0</v>
      </c>
      <c r="I129" s="25"/>
      <c r="J129" s="65">
        <v>2</v>
      </c>
    </row>
    <row r="130" spans="2:10" ht="29" hidden="1" customHeight="1" outlineLevel="2">
      <c r="B130" s="16"/>
      <c r="C130" s="225"/>
      <c r="D130" s="226"/>
      <c r="E130" s="226"/>
      <c r="F130" s="226"/>
      <c r="G130" s="226"/>
      <c r="H130" s="226"/>
      <c r="I130" s="226"/>
      <c r="J130" s="227"/>
    </row>
    <row r="131" spans="2:10" ht="29" customHeight="1" outlineLevel="1" collapsed="1">
      <c r="B131" s="62"/>
      <c r="C131" s="17" t="str">
        <f>Languages!C210</f>
        <v>Collector road</v>
      </c>
      <c r="D131" s="89"/>
      <c r="E131" s="52"/>
      <c r="F131" s="23"/>
      <c r="G131" s="73"/>
      <c r="H131" s="30">
        <f>IF(F131=Languages!$I$149,1,IF(F131=Languages!$I$150,2,IF(F131=Languages!$I$151,3,IF(F131=Languages!$I$152,4,0))))</f>
        <v>0</v>
      </c>
      <c r="I131" s="25"/>
      <c r="J131" s="65">
        <v>2</v>
      </c>
    </row>
    <row r="132" spans="2:10" ht="29" hidden="1" customHeight="1" outlineLevel="2">
      <c r="B132" s="16"/>
      <c r="C132" s="225"/>
      <c r="D132" s="226"/>
      <c r="E132" s="226"/>
      <c r="F132" s="226"/>
      <c r="G132" s="226"/>
      <c r="H132" s="226"/>
      <c r="I132" s="226"/>
      <c r="J132" s="227"/>
    </row>
    <row r="133" spans="2:10" ht="29" customHeight="1" outlineLevel="1" collapsed="1">
      <c r="B133" s="62"/>
      <c r="C133" s="17" t="str">
        <f>Languages!C211</f>
        <v>Lane or local road</v>
      </c>
      <c r="D133" s="89"/>
      <c r="E133" s="52"/>
      <c r="F133" s="23"/>
      <c r="G133" s="73"/>
      <c r="H133" s="30">
        <f>IF(F133=Languages!$I$149,1,IF(F133=Languages!$I$150,2,IF(F133=Languages!$I$151,3,IF(F133=Languages!$I$152,4,0))))</f>
        <v>0</v>
      </c>
      <c r="I133" s="25"/>
      <c r="J133" s="65">
        <v>2</v>
      </c>
    </row>
    <row r="134" spans="2:10" ht="29" hidden="1" customHeight="1" outlineLevel="2">
      <c r="B134" s="16"/>
      <c r="C134" s="225"/>
      <c r="D134" s="226"/>
      <c r="E134" s="226"/>
      <c r="F134" s="226"/>
      <c r="G134" s="226"/>
      <c r="H134" s="226"/>
      <c r="I134" s="226"/>
      <c r="J134" s="227"/>
    </row>
    <row r="135" spans="2:10" ht="29" customHeight="1" outlineLevel="1" collapsed="1">
      <c r="B135" s="62"/>
      <c r="C135" s="17" t="str">
        <f>Languages!C212</f>
        <v>Exterior parking area</v>
      </c>
      <c r="D135" s="89"/>
      <c r="E135" s="52"/>
      <c r="F135" s="23"/>
      <c r="G135" s="73"/>
      <c r="H135" s="30">
        <f>IF(F135=Languages!$I$149,1,IF(F135=Languages!$I$150,2,IF(F135=Languages!$I$151,3,IF(F135=Languages!$I$152,4,0))))</f>
        <v>0</v>
      </c>
      <c r="I135" s="25"/>
      <c r="J135" s="65">
        <v>2</v>
      </c>
    </row>
    <row r="136" spans="2:10" ht="29" hidden="1" customHeight="1" outlineLevel="2">
      <c r="B136" s="16"/>
      <c r="C136" s="225"/>
      <c r="D136" s="226"/>
      <c r="E136" s="226"/>
      <c r="F136" s="226"/>
      <c r="G136" s="226"/>
      <c r="H136" s="226"/>
      <c r="I136" s="226"/>
      <c r="J136" s="227"/>
    </row>
    <row r="137" spans="2:10" ht="29" customHeight="1" outlineLevel="1" collapsed="1">
      <c r="B137" s="62"/>
      <c r="C137" s="17" t="str">
        <f>Languages!C213</f>
        <v>Bicycle stations</v>
      </c>
      <c r="D137" s="89"/>
      <c r="E137" s="52"/>
      <c r="F137" s="23"/>
      <c r="G137" s="73"/>
      <c r="H137" s="30">
        <f>IF(F137=Languages!$I$149,1,IF(F137=Languages!$I$150,2,IF(F137=Languages!$I$151,3,IF(F137=Languages!$I$152,4,0))))</f>
        <v>0</v>
      </c>
      <c r="I137" s="25"/>
      <c r="J137" s="65">
        <v>2</v>
      </c>
    </row>
    <row r="138" spans="2:10" ht="29" hidden="1" customHeight="1" outlineLevel="2">
      <c r="B138" s="16"/>
      <c r="C138" s="225"/>
      <c r="D138" s="226"/>
      <c r="E138" s="226"/>
      <c r="F138" s="226"/>
      <c r="G138" s="226"/>
      <c r="H138" s="226"/>
      <c r="I138" s="226"/>
      <c r="J138" s="227"/>
    </row>
    <row r="139" spans="2:10" ht="29" customHeight="1" outlineLevel="1" collapsed="1">
      <c r="B139" s="62"/>
      <c r="C139" s="17" t="str">
        <f>Languages!C214</f>
        <v>Footpaths</v>
      </c>
      <c r="D139" s="89"/>
      <c r="E139" s="52"/>
      <c r="F139" s="23"/>
      <c r="G139" s="73"/>
      <c r="H139" s="30">
        <f>IF(F139=Languages!$I$149,1,IF(F139=Languages!$I$150,2,IF(F139=Languages!$I$151,3,IF(F139=Languages!$I$152,4,0))))</f>
        <v>0</v>
      </c>
      <c r="I139" s="25"/>
      <c r="J139" s="65">
        <v>2</v>
      </c>
    </row>
    <row r="140" spans="2:10" ht="29" hidden="1" customHeight="1" outlineLevel="2">
      <c r="B140" s="16"/>
      <c r="C140" s="225"/>
      <c r="D140" s="226"/>
      <c r="E140" s="226"/>
      <c r="F140" s="226"/>
      <c r="G140" s="226"/>
      <c r="H140" s="226"/>
      <c r="I140" s="226"/>
      <c r="J140" s="227"/>
    </row>
    <row r="141" spans="2:10" ht="29" customHeight="1" outlineLevel="1" collapsed="1">
      <c r="B141" s="62"/>
      <c r="C141" s="17" t="str">
        <f>Languages!C215</f>
        <v>Canal</v>
      </c>
      <c r="D141" s="89"/>
      <c r="E141" s="52"/>
      <c r="F141" s="23"/>
      <c r="G141" s="73"/>
      <c r="H141" s="30">
        <f>IF(F141=Languages!$I$149,1,IF(F141=Languages!$I$150,2,IF(F141=Languages!$I$151,3,IF(F141=Languages!$I$152,4,0))))</f>
        <v>0</v>
      </c>
      <c r="I141" s="25"/>
      <c r="J141" s="65">
        <v>2</v>
      </c>
    </row>
    <row r="142" spans="2:10" ht="29" hidden="1" customHeight="1" outlineLevel="2">
      <c r="B142" s="16"/>
      <c r="C142" s="225"/>
      <c r="D142" s="226"/>
      <c r="E142" s="226"/>
      <c r="F142" s="226"/>
      <c r="G142" s="226"/>
      <c r="H142" s="226"/>
      <c r="I142" s="226"/>
      <c r="J142" s="227"/>
    </row>
    <row r="143" spans="2:10" ht="29" customHeight="1" outlineLevel="1" collapsed="1">
      <c r="B143" s="62"/>
      <c r="C143" s="17"/>
      <c r="D143" s="89"/>
      <c r="E143" s="52"/>
      <c r="F143" s="23"/>
      <c r="G143" s="73"/>
      <c r="H143" s="30">
        <f>IF(F143=Languages!$I$149,1,IF(F143=Languages!$I$150,2,IF(F143=Languages!$I$151,3,IF(F143=Languages!$I$152,4,0))))</f>
        <v>0</v>
      </c>
      <c r="I143" s="25"/>
      <c r="J143" s="65">
        <v>2</v>
      </c>
    </row>
    <row r="144" spans="2:10" ht="29" hidden="1" customHeight="1" outlineLevel="2">
      <c r="B144" s="16"/>
      <c r="C144" s="225"/>
      <c r="D144" s="226"/>
      <c r="E144" s="226"/>
      <c r="F144" s="226"/>
      <c r="G144" s="226"/>
      <c r="H144" s="226"/>
      <c r="I144" s="226"/>
      <c r="J144" s="227"/>
    </row>
    <row r="145" spans="2:10" ht="31" customHeight="1" outlineLevel="1" collapsed="1" thickBot="1">
      <c r="B145" s="82"/>
      <c r="C145" s="17"/>
      <c r="D145" s="89"/>
      <c r="E145" s="51"/>
      <c r="F145" s="23"/>
      <c r="G145" s="26"/>
      <c r="H145" s="30">
        <f>IF(F145=Languages!$I$149,1,IF(F145=Languages!$I$150,2,IF(F145=Languages!$I$151,3,IF(F145=Languages!$I$152,4,0))))</f>
        <v>0</v>
      </c>
      <c r="I145" s="25"/>
      <c r="J145" s="65">
        <v>2</v>
      </c>
    </row>
    <row r="146" spans="2:10" ht="29" hidden="1" customHeight="1" outlineLevel="2" thickBot="1">
      <c r="B146" s="84"/>
      <c r="C146" s="222"/>
      <c r="D146" s="223"/>
      <c r="E146" s="223"/>
      <c r="F146" s="223"/>
      <c r="G146" s="223"/>
      <c r="H146" s="223"/>
      <c r="I146" s="223"/>
      <c r="J146" s="224"/>
    </row>
    <row r="147" spans="2:10" ht="16" customHeight="1">
      <c r="B147" s="35"/>
      <c r="C147" s="36" t="str">
        <f>$C$40</f>
        <v>International Initiative for Sustainable Built Environment</v>
      </c>
      <c r="D147" s="35"/>
      <c r="E147" s="54"/>
      <c r="F147" s="35"/>
      <c r="G147" s="35"/>
      <c r="H147" s="35"/>
      <c r="I147" s="35"/>
      <c r="J147" s="35"/>
    </row>
    <row r="332" spans="2:28" ht="36" customHeight="1">
      <c r="B332" s="9"/>
      <c r="C332" s="38"/>
      <c r="D332" s="9"/>
      <c r="E332" s="49"/>
      <c r="F332" s="9"/>
      <c r="G332" s="9"/>
      <c r="H332" s="9"/>
      <c r="I332" s="9"/>
      <c r="J332" s="9"/>
      <c r="AB332" s="17" t="s">
        <v>14</v>
      </c>
    </row>
    <row r="414" spans="4:10" ht="32" customHeight="1">
      <c r="D414"/>
      <c r="E414" s="6"/>
      <c r="F414"/>
      <c r="G414"/>
      <c r="H414"/>
      <c r="I414"/>
      <c r="J414"/>
    </row>
    <row r="415" spans="4:10">
      <c r="D415"/>
      <c r="E415" s="6"/>
      <c r="F415"/>
      <c r="G415"/>
      <c r="H415"/>
      <c r="I415"/>
      <c r="J415"/>
    </row>
  </sheetData>
  <mergeCells count="120">
    <mergeCell ref="L14:L17"/>
    <mergeCell ref="L43:L46"/>
    <mergeCell ref="L84:L87"/>
    <mergeCell ref="L113:L116"/>
    <mergeCell ref="B5:E5"/>
    <mergeCell ref="I9:J9"/>
    <mergeCell ref="D9:E9"/>
    <mergeCell ref="F9:H9"/>
    <mergeCell ref="B15:C15"/>
    <mergeCell ref="B14:C14"/>
    <mergeCell ref="D16:E16"/>
    <mergeCell ref="D45:E45"/>
    <mergeCell ref="D14:E15"/>
    <mergeCell ref="F14:H14"/>
    <mergeCell ref="B10:C10"/>
    <mergeCell ref="F8:H8"/>
    <mergeCell ref="I8:J8"/>
    <mergeCell ref="C19:J19"/>
    <mergeCell ref="D8:E8"/>
    <mergeCell ref="B9:C9"/>
    <mergeCell ref="C62:J62"/>
    <mergeCell ref="C64:J64"/>
    <mergeCell ref="C66:J66"/>
    <mergeCell ref="C103:J103"/>
    <mergeCell ref="C99:J99"/>
    <mergeCell ref="F84:H84"/>
    <mergeCell ref="I84:I85"/>
    <mergeCell ref="F86:G86"/>
    <mergeCell ref="B87:J87"/>
    <mergeCell ref="C78:J78"/>
    <mergeCell ref="C80:J80"/>
    <mergeCell ref="C56:J56"/>
    <mergeCell ref="C58:J58"/>
    <mergeCell ref="C68:J68"/>
    <mergeCell ref="C70:J70"/>
    <mergeCell ref="I10:J10"/>
    <mergeCell ref="C2:H2"/>
    <mergeCell ref="B3:J3"/>
    <mergeCell ref="B16:C16"/>
    <mergeCell ref="C25:J25"/>
    <mergeCell ref="C91:J91"/>
    <mergeCell ref="C76:J76"/>
    <mergeCell ref="C60:J60"/>
    <mergeCell ref="J84:J85"/>
    <mergeCell ref="D84:E85"/>
    <mergeCell ref="B85:C85"/>
    <mergeCell ref="B86:C86"/>
    <mergeCell ref="C50:J50"/>
    <mergeCell ref="C52:J52"/>
    <mergeCell ref="C54:J54"/>
    <mergeCell ref="C37:J37"/>
    <mergeCell ref="C39:J39"/>
    <mergeCell ref="C89:J89"/>
    <mergeCell ref="C93:J93"/>
    <mergeCell ref="C95:J95"/>
    <mergeCell ref="C97:J97"/>
    <mergeCell ref="C142:J142"/>
    <mergeCell ref="I1:J1"/>
    <mergeCell ref="B45:C45"/>
    <mergeCell ref="B46:J46"/>
    <mergeCell ref="F16:G16"/>
    <mergeCell ref="F45:G45"/>
    <mergeCell ref="F43:H43"/>
    <mergeCell ref="I43:I44"/>
    <mergeCell ref="J43:J44"/>
    <mergeCell ref="I14:I15"/>
    <mergeCell ref="J14:J15"/>
    <mergeCell ref="B6:J6"/>
    <mergeCell ref="B17:J17"/>
    <mergeCell ref="B43:C43"/>
    <mergeCell ref="B44:C44"/>
    <mergeCell ref="B11:C11"/>
    <mergeCell ref="D11:E11"/>
    <mergeCell ref="F11:J11"/>
    <mergeCell ref="D10:E10"/>
    <mergeCell ref="F10:H10"/>
    <mergeCell ref="C33:J33"/>
    <mergeCell ref="C35:J35"/>
    <mergeCell ref="C72:J72"/>
    <mergeCell ref="C74:J74"/>
    <mergeCell ref="D43:E44"/>
    <mergeCell ref="F5:G5"/>
    <mergeCell ref="H5:J5"/>
    <mergeCell ref="L2:N5"/>
    <mergeCell ref="C144:J144"/>
    <mergeCell ref="C21:J21"/>
    <mergeCell ref="C23:J23"/>
    <mergeCell ref="C27:J27"/>
    <mergeCell ref="C29:J29"/>
    <mergeCell ref="C31:J31"/>
    <mergeCell ref="C48:J48"/>
    <mergeCell ref="C101:J101"/>
    <mergeCell ref="D86:E86"/>
    <mergeCell ref="B84:C84"/>
    <mergeCell ref="C130:J130"/>
    <mergeCell ref="C132:J132"/>
    <mergeCell ref="C134:J134"/>
    <mergeCell ref="C136:J136"/>
    <mergeCell ref="C138:J138"/>
    <mergeCell ref="C140:J140"/>
    <mergeCell ref="C146:J146"/>
    <mergeCell ref="C105:J105"/>
    <mergeCell ref="C107:J107"/>
    <mergeCell ref="C109:J109"/>
    <mergeCell ref="C118:J118"/>
    <mergeCell ref="C120:J120"/>
    <mergeCell ref="C122:J122"/>
    <mergeCell ref="C124:J124"/>
    <mergeCell ref="C126:J126"/>
    <mergeCell ref="C128:J128"/>
    <mergeCell ref="B114:C114"/>
    <mergeCell ref="B113:C113"/>
    <mergeCell ref="D115:E115"/>
    <mergeCell ref="D113:E114"/>
    <mergeCell ref="B116:J116"/>
    <mergeCell ref="F115:G115"/>
    <mergeCell ref="F113:H113"/>
    <mergeCell ref="I113:I114"/>
    <mergeCell ref="J113:J114"/>
    <mergeCell ref="B115:C115"/>
  </mergeCells>
  <dataValidations count="1">
    <dataValidation type="list" allowBlank="1" showInputMessage="1" showErrorMessage="1" sqref="G18" xr:uid="{EA09FC95-D208-9549-BCE8-B2831FFA44DF}">
      <formula1>$Q$332:$Q$332</formula1>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horizontalDpi="0" verticalDpi="0"/>
  <rowBreaks count="9" manualBreakCount="9">
    <brk id="11" max="16383" man="1"/>
    <brk id="40" max="16383" man="1"/>
    <brk id="81" max="16383" man="1"/>
    <brk id="110" max="16383" man="1"/>
    <brk id="147" max="16383" man="1"/>
    <brk id="175" max="16383" man="1"/>
    <brk id="222" max="16383" man="1"/>
    <brk id="263" max="16383" man="1"/>
    <brk id="298" max="16383" man="1"/>
  </rowBreaks>
  <drawing r:id="rId1"/>
  <extLst>
    <ext xmlns:x14="http://schemas.microsoft.com/office/spreadsheetml/2009/9/main" uri="{CCE6A557-97BC-4b89-ADB6-D9C93CAAB3DF}">
      <x14:dataValidations xmlns:xm="http://schemas.microsoft.com/office/excel/2006/main" count="7">
        <x14:dataValidation type="list" allowBlank="1" showInputMessage="1" showErrorMessage="1" xr:uid="{11CB8C6F-8571-A24F-AE93-C2405DA75678}">
          <x14:formula1>
            <xm:f>Languages!$F$148:$F$155</xm:f>
          </x14:formula1>
          <xm:sqref>G79 G24 G143 G139 G135 G131 G127 G123 G119 G104 G65 G61 G98 G94 G88 G77 G59 G90 G71 G67 G57 G53 G49 G32 G28 G22 G38 G108 G20 G26 G30 G34 G36 G47 G51 G55 G69 G73 G75 G92 G96 G100 G63 G102 G106 G117 G121 G125 G129 G133 G137 G141 G145</xm:sqref>
        </x14:dataValidation>
        <x14:dataValidation type="list" allowBlank="1" showInputMessage="1" showErrorMessage="1" xr:uid="{2D2053E0-06DF-7F40-8E52-CD74F09D10FC}">
          <x14:formula1>
            <xm:f>Languages!$K$147:$K$157</xm:f>
          </x14:formula1>
          <xm:sqref>I77 I143 I139 I135 I131 I127 I123 I119 I108 I104 I102 I61 I98 I94 I90 I73 I71 I67 I53 I49 I36 I34 I30 I26 I20 I106 I38 I22 I28 I32 I47 I51 I55 I65 I69 I88 I57 I75 I79 I92 I96 I59 I63 I100 I117 I121 I125 I129 I133 I137 I141 I24 I145 I18</xm:sqref>
        </x14:dataValidation>
        <x14:dataValidation type="list" allowBlank="1" showInputMessage="1" showErrorMessage="1" xr:uid="{B7C252F4-5965-084C-B7F3-A0DBDB67DAE3}">
          <x14:formula1>
            <xm:f>Languages!$O$147:$O$154</xm:f>
          </x14:formula1>
          <xm:sqref>D11:E11</xm:sqref>
        </x14:dataValidation>
        <x14:dataValidation type="list" allowBlank="1" showInputMessage="1" showErrorMessage="1" xr:uid="{B3BA7589-EC24-1341-AC63-C7F1F2223904}">
          <x14:formula1>
            <xm:f>Languages!$M$156:$M$159</xm:f>
          </x14:formula1>
          <xm:sqref>D10:E10</xm:sqref>
        </x14:dataValidation>
        <x14:dataValidation type="list" allowBlank="1" showInputMessage="1" showErrorMessage="1" xr:uid="{C64469B0-37EF-7243-B4E2-74E0F792D1E7}">
          <x14:formula1>
            <xm:f>Languages!$I$147:$I$152</xm:f>
          </x14:formula1>
          <xm:sqref>F20 F22 F24 F26 F28 F30 F32 F34 F36 F38 F47 F49 F51 F53 F55 F57 F59 F61 F63 F65 F67 F69 F71 F73 F75 F77 F79 F88 F90 F92 F94 F96 F98 F100 F102 F104 F106 F108 F117 F119 F121 F123 F125 F127 F129 F131 F133 F135 F137 F139 F141 F143 F145 F18</xm:sqref>
        </x14:dataValidation>
        <x14:dataValidation type="list" allowBlank="1" showInputMessage="1" showErrorMessage="1" xr:uid="{A74F302E-8B1E-8947-BEFC-BAE542DBCEEC}">
          <x14:formula1>
            <xm:f>Languages!$J$147:$J$151</xm:f>
          </x14:formula1>
          <xm:sqref>J18 J145 J143 J141 J139 J137 J135 J133 J131 J129 J127 J125 J123 J121 J119 J117 J108 J106 J104 J102 J100 J98 J96 J94 J92 J90 J88 J79 J77 J75 J73 J71 J69 J67 J65 J63 J61 J59 J57 J55 J53 J51 J49 J47 J38 J36 J34 J32 J30 J28 J26 J24 J22 J20</xm:sqref>
        </x14:dataValidation>
        <x14:dataValidation type="list" allowBlank="1" showInputMessage="1" showErrorMessage="1" xr:uid="{1E04AF78-8B9C-4940-B9B7-35018EF89532}">
          <x14:formula1>
            <xm:f>Languages!$M$147:M$155</xm:f>
          </x14:formula1>
          <xm:sqref>D9:E9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9623-E480-7A42-BBBD-BFFDA10C83AC}">
  <dimension ref="B3:AB186"/>
  <sheetViews>
    <sheetView workbookViewId="0">
      <selection activeCell="I184" sqref="I184"/>
    </sheetView>
  </sheetViews>
  <sheetFormatPr baseColWidth="10" defaultColWidth="10.83203125" defaultRowHeight="16" outlineLevelRow="2"/>
  <cols>
    <col min="1" max="1" width="1.6640625" customWidth="1"/>
    <col min="2" max="2" width="1.83203125" customWidth="1"/>
    <col min="3" max="3" width="17.5" customWidth="1"/>
    <col min="4" max="5" width="7.33203125" customWidth="1"/>
    <col min="6" max="6" width="17.33203125" customWidth="1"/>
    <col min="7" max="7" width="7.33203125" customWidth="1"/>
    <col min="8" max="8" width="6.33203125" customWidth="1"/>
    <col min="9" max="9" width="18.1640625" customWidth="1"/>
    <col min="10" max="10" width="5.83203125" customWidth="1"/>
    <col min="11" max="11" width="2" customWidth="1"/>
    <col min="12" max="12" width="32.83203125" customWidth="1"/>
  </cols>
  <sheetData>
    <row r="3" spans="2:20" s="41" customFormat="1" ht="26" customHeight="1">
      <c r="C3" s="45" t="str">
        <f>Urban!$C$12</f>
        <v>Damage Assessments for Sustainable Reconstruction in Ukraine</v>
      </c>
      <c r="D3" s="42"/>
      <c r="E3" s="50"/>
      <c r="G3" s="43"/>
      <c r="H3" s="44"/>
      <c r="I3" s="119" t="str">
        <f>Urban!$J$2</f>
        <v xml:space="preserve">01 Oct
2022  </v>
      </c>
      <c r="J3" s="118">
        <v>6</v>
      </c>
      <c r="M3" s="2"/>
      <c r="Q3" s="12"/>
    </row>
    <row r="4" spans="2:20" ht="5" customHeight="1" collapsed="1" thickBot="1">
      <c r="B4" s="46"/>
      <c r="C4" s="38"/>
      <c r="D4" s="9"/>
      <c r="E4" s="49"/>
      <c r="F4" s="9"/>
      <c r="G4" s="9"/>
      <c r="H4" s="9"/>
      <c r="I4" s="9"/>
      <c r="J4" s="46"/>
      <c r="M4" s="2"/>
      <c r="O4" s="2"/>
      <c r="P4" s="4"/>
      <c r="Q4" s="12"/>
      <c r="R4" s="4"/>
      <c r="S4" s="4"/>
      <c r="T4" s="4"/>
    </row>
    <row r="5" spans="2:20" ht="18" customHeight="1" thickBot="1">
      <c r="B5" s="230"/>
      <c r="C5" s="231"/>
      <c r="D5" s="234" t="str">
        <f>Urban!$D$14</f>
        <v>Area and/or quantity affected</v>
      </c>
      <c r="E5" s="235"/>
      <c r="F5" s="254" t="str">
        <f>Urban!$F$14</f>
        <v>Damage caused</v>
      </c>
      <c r="G5" s="255"/>
      <c r="H5" s="256"/>
      <c r="I5" s="257" t="str">
        <f>Urban!$I$14</f>
        <v>Action required</v>
      </c>
      <c r="J5" s="259" t="str">
        <f>Urban!$J$14</f>
        <v>Priority
0 to 3</v>
      </c>
      <c r="L5" s="290" t="str">
        <f>Urban!$L$14</f>
        <v>Selections and values are all hypothetical and are only intended to show how the system could work.
Click on blue cells to select from lists.  Enter text in yellow cells.
Don't forget to use the 3 buttons in upper left corner to see levels of detail.</v>
      </c>
      <c r="M5" s="93"/>
      <c r="N5" s="2"/>
      <c r="O5" s="2"/>
      <c r="P5" s="4"/>
      <c r="Q5" s="12"/>
      <c r="R5" s="4"/>
      <c r="S5" s="4"/>
      <c r="T5" s="4"/>
    </row>
    <row r="6" spans="2:20" ht="37" customHeight="1">
      <c r="B6" s="228" t="str">
        <f>Languages!$G$150</f>
        <v>System or Facility</v>
      </c>
      <c r="C6" s="229"/>
      <c r="D6" s="236"/>
      <c r="E6" s="237"/>
      <c r="F6" s="109" t="str">
        <f>Urban!$F$15</f>
        <v>Damage level
 (select one per cell)</v>
      </c>
      <c r="G6" s="116" t="str">
        <f>Urban!$G$15</f>
        <v>Percent affected</v>
      </c>
      <c r="H6" s="110" t="str">
        <f>Urban!$H$15</f>
        <v>Severity  0 to 4</v>
      </c>
      <c r="I6" s="258"/>
      <c r="J6" s="260"/>
      <c r="L6" s="291"/>
      <c r="M6" s="93"/>
      <c r="O6" s="2"/>
      <c r="P6" s="4"/>
      <c r="Q6" s="12"/>
      <c r="R6" s="4"/>
      <c r="S6" s="4"/>
      <c r="T6" s="4"/>
    </row>
    <row r="7" spans="2:20" ht="42" customHeight="1">
      <c r="B7" s="261" t="str">
        <f>Languages!$C$152</f>
        <v>Houses and Housing</v>
      </c>
      <c r="C7" s="262"/>
      <c r="D7" s="232" t="s">
        <v>163</v>
      </c>
      <c r="E7" s="233"/>
      <c r="F7" s="252" t="str">
        <f>Urban!$F$16</f>
        <v>See Damage Levels and Severity for specific systems below</v>
      </c>
      <c r="G7" s="253"/>
      <c r="H7" s="32">
        <f>IF(SUM(H9:H29)=0,0,SUM(H9:H29)/COUNTIF(H9:H29,"&gt;0"))</f>
        <v>0</v>
      </c>
      <c r="I7" s="22" t="str">
        <f>Urban!$I$16</f>
        <v>See Actions and Priorities for specific systems below</v>
      </c>
      <c r="J7" s="28">
        <f>SUM(J9:J29)/COUNTIF(J9:J29,"&gt;0")</f>
        <v>2</v>
      </c>
      <c r="L7" s="291"/>
      <c r="M7" s="2"/>
      <c r="O7" s="2"/>
      <c r="P7" s="4"/>
      <c r="Q7" s="12"/>
      <c r="R7" s="4"/>
      <c r="S7" s="4"/>
      <c r="T7" s="4"/>
    </row>
    <row r="8" spans="2:20" ht="54" customHeight="1">
      <c r="B8" s="249"/>
      <c r="C8" s="250"/>
      <c r="D8" s="250"/>
      <c r="E8" s="250"/>
      <c r="F8" s="250"/>
      <c r="G8" s="250"/>
      <c r="H8" s="250"/>
      <c r="I8" s="250"/>
      <c r="J8" s="251"/>
      <c r="L8" s="292"/>
      <c r="M8" s="93"/>
      <c r="O8" s="2"/>
      <c r="P8" s="4"/>
      <c r="Q8" s="12"/>
      <c r="R8" s="4"/>
      <c r="S8" s="4"/>
      <c r="T8" s="4"/>
    </row>
    <row r="9" spans="2:20" ht="29" customHeight="1" outlineLevel="1" collapsed="1">
      <c r="B9" s="67"/>
      <c r="C9" s="17" t="str">
        <f>Languages!C217</f>
        <v>Single detached houses</v>
      </c>
      <c r="D9" s="88"/>
      <c r="E9" s="71"/>
      <c r="F9" s="23"/>
      <c r="G9" s="73"/>
      <c r="H9" s="66">
        <f>IF(F9=Languages!$I$149,1,IF(F9=Languages!$I$150,2,IF(F9=Languages!$I$151,3,IF(F9=Languages!$I$152,4,0))))</f>
        <v>0</v>
      </c>
      <c r="I9" s="25"/>
      <c r="J9" s="65">
        <v>2</v>
      </c>
      <c r="M9" s="2"/>
      <c r="O9" s="2"/>
      <c r="P9" s="4"/>
      <c r="Q9" s="12"/>
      <c r="R9" s="4"/>
      <c r="S9" s="4"/>
      <c r="T9" s="4"/>
    </row>
    <row r="10" spans="2:20" ht="29" hidden="1" customHeight="1" outlineLevel="2">
      <c r="B10" s="16"/>
      <c r="C10" s="225"/>
      <c r="D10" s="226"/>
      <c r="E10" s="226"/>
      <c r="F10" s="226"/>
      <c r="G10" s="226"/>
      <c r="H10" s="226"/>
      <c r="I10" s="226"/>
      <c r="J10" s="227"/>
      <c r="M10" s="2"/>
      <c r="O10" s="2"/>
      <c r="P10" s="4"/>
      <c r="Q10" s="12"/>
      <c r="R10" s="4"/>
      <c r="S10" s="4"/>
      <c r="T10" s="4"/>
    </row>
    <row r="11" spans="2:20" ht="29" customHeight="1" outlineLevel="1" collapsed="1">
      <c r="B11" s="68"/>
      <c r="C11" s="17" t="str">
        <f>Languages!C218</f>
        <v>Attached housing</v>
      </c>
      <c r="D11" s="89"/>
      <c r="E11" s="52"/>
      <c r="F11" s="23"/>
      <c r="G11" s="73"/>
      <c r="H11" s="30">
        <f>IF(F11=Languages!$I$149,1,IF(F11=Languages!$I$150,2,IF(F11=Languages!$I$151,3,IF(F11=Languages!$I$152,4,0))))</f>
        <v>0</v>
      </c>
      <c r="I11" s="25"/>
      <c r="J11" s="65">
        <v>2</v>
      </c>
      <c r="M11" s="2"/>
      <c r="O11" s="2"/>
      <c r="P11" s="4"/>
      <c r="Q11" s="12"/>
      <c r="R11" s="4"/>
      <c r="S11" s="4"/>
      <c r="T11" s="4"/>
    </row>
    <row r="12" spans="2:20" ht="29" hidden="1" customHeight="1" outlineLevel="2">
      <c r="B12" s="16"/>
      <c r="C12" s="225"/>
      <c r="D12" s="226"/>
      <c r="E12" s="226"/>
      <c r="F12" s="226"/>
      <c r="G12" s="226"/>
      <c r="H12" s="226"/>
      <c r="I12" s="226"/>
      <c r="J12" s="227"/>
      <c r="M12" s="2"/>
      <c r="O12" s="2"/>
      <c r="P12" s="4"/>
      <c r="Q12" s="12"/>
      <c r="R12" s="4"/>
      <c r="S12" s="4"/>
      <c r="T12" s="4"/>
    </row>
    <row r="13" spans="2:20" ht="29" customHeight="1" outlineLevel="1" collapsed="1">
      <c r="B13" s="68"/>
      <c r="C13" s="17" t="str">
        <f>Languages!C219</f>
        <v>Multi-unit housing =&lt; 3 floors</v>
      </c>
      <c r="D13" s="89"/>
      <c r="E13" s="52"/>
      <c r="F13" s="23"/>
      <c r="G13" s="73"/>
      <c r="H13" s="30">
        <f>IF(F13=Languages!$I$149,1,IF(F13=Languages!$I$150,2,IF(F13=Languages!$I$151,3,IF(F13=Languages!$I$152,4,0))))</f>
        <v>0</v>
      </c>
      <c r="I13" s="25"/>
      <c r="J13" s="65">
        <v>2</v>
      </c>
      <c r="M13" s="2"/>
      <c r="O13" s="2"/>
      <c r="P13" s="4"/>
      <c r="Q13" s="12"/>
      <c r="R13" s="4"/>
      <c r="S13" s="4"/>
      <c r="T13" s="4"/>
    </row>
    <row r="14" spans="2:20" ht="29" hidden="1" customHeight="1" outlineLevel="2">
      <c r="B14" s="16"/>
      <c r="C14" s="225"/>
      <c r="D14" s="226"/>
      <c r="E14" s="226"/>
      <c r="F14" s="226"/>
      <c r="G14" s="226"/>
      <c r="H14" s="226"/>
      <c r="I14" s="226"/>
      <c r="J14" s="227"/>
      <c r="M14" s="2"/>
      <c r="O14" s="2"/>
      <c r="P14" s="4"/>
      <c r="Q14" s="12"/>
      <c r="R14" s="4"/>
      <c r="S14" s="4"/>
      <c r="T14" s="4"/>
    </row>
    <row r="15" spans="2:20" ht="29" customHeight="1" outlineLevel="1" collapsed="1">
      <c r="B15" s="68"/>
      <c r="C15" s="17" t="str">
        <f>Languages!C220</f>
        <v>Multi-unit housing 4+ floors</v>
      </c>
      <c r="D15" s="89"/>
      <c r="E15" s="52"/>
      <c r="F15" s="23"/>
      <c r="G15" s="73"/>
      <c r="H15" s="30">
        <f>IF(F15=Languages!$I$149,1,IF(F15=Languages!$I$150,2,IF(F15=Languages!$I$151,3,IF(F15=Languages!$I$152,4,0))))</f>
        <v>0</v>
      </c>
      <c r="I15" s="25"/>
      <c r="J15" s="65">
        <v>2</v>
      </c>
      <c r="M15" s="2"/>
      <c r="O15" s="2"/>
      <c r="P15" s="4"/>
      <c r="Q15" s="12"/>
      <c r="R15" s="4"/>
      <c r="S15" s="4"/>
      <c r="T15" s="4"/>
    </row>
    <row r="16" spans="2:20" ht="154" hidden="1" customHeight="1" outlineLevel="2">
      <c r="B16" s="16"/>
      <c r="C16" s="225" t="s">
        <v>211</v>
      </c>
      <c r="D16" s="226"/>
      <c r="E16" s="226"/>
      <c r="F16" s="226"/>
      <c r="G16" s="226"/>
      <c r="H16" s="226"/>
      <c r="I16" s="226"/>
      <c r="J16" s="227"/>
      <c r="M16" s="2"/>
      <c r="O16" s="2"/>
      <c r="P16" s="4"/>
      <c r="Q16" s="12"/>
      <c r="R16" s="4"/>
      <c r="S16" s="4"/>
      <c r="T16" s="4"/>
    </row>
    <row r="17" spans="2:20" ht="29" customHeight="1" outlineLevel="1" collapsed="1">
      <c r="B17" s="68"/>
      <c r="C17" s="17" t="str">
        <f>Languages!C221</f>
        <v>Long-term care homes</v>
      </c>
      <c r="D17" s="89"/>
      <c r="E17" s="52"/>
      <c r="F17" s="23"/>
      <c r="G17" s="73"/>
      <c r="H17" s="30">
        <f>IF(F17=Languages!$I$149,1,IF(F17=Languages!$I$150,2,IF(F17=Languages!$I$151,3,IF(F17=Languages!$I$152,4,0))))</f>
        <v>0</v>
      </c>
      <c r="I17" s="25"/>
      <c r="J17" s="65">
        <v>2</v>
      </c>
      <c r="M17" s="2"/>
      <c r="O17" s="2"/>
      <c r="P17" s="4"/>
      <c r="Q17" s="12"/>
      <c r="R17" s="4"/>
      <c r="S17" s="4"/>
      <c r="T17" s="4"/>
    </row>
    <row r="18" spans="2:20" ht="29" hidden="1" customHeight="1" outlineLevel="2">
      <c r="B18" s="16"/>
      <c r="C18" s="225"/>
      <c r="D18" s="226"/>
      <c r="E18" s="226"/>
      <c r="F18" s="226"/>
      <c r="G18" s="226"/>
      <c r="H18" s="226"/>
      <c r="I18" s="226"/>
      <c r="J18" s="227"/>
      <c r="M18" s="2"/>
      <c r="O18" s="2"/>
      <c r="P18" s="4"/>
      <c r="Q18" s="12"/>
      <c r="R18" s="4"/>
      <c r="S18" s="4"/>
      <c r="T18" s="4"/>
    </row>
    <row r="19" spans="2:20" ht="29" customHeight="1" outlineLevel="1" collapsed="1">
      <c r="B19" s="68"/>
      <c r="C19" s="17"/>
      <c r="D19" s="89"/>
      <c r="E19" s="52"/>
      <c r="F19" s="23"/>
      <c r="G19" s="73"/>
      <c r="H19" s="30">
        <f>IF(F19=Languages!$I$149,1,IF(F19=Languages!$I$150,2,IF(F19=Languages!$I$151,3,IF(F19=Languages!$I$152,4,0))))</f>
        <v>0</v>
      </c>
      <c r="I19" s="25"/>
      <c r="J19" s="65">
        <v>2</v>
      </c>
      <c r="M19" s="2"/>
      <c r="O19" s="2"/>
      <c r="P19" s="4"/>
      <c r="Q19" s="12"/>
      <c r="R19" s="4"/>
      <c r="S19" s="4"/>
      <c r="T19" s="4"/>
    </row>
    <row r="20" spans="2:20" ht="29" hidden="1" customHeight="1" outlineLevel="2">
      <c r="B20" s="16"/>
      <c r="C20" s="225"/>
      <c r="D20" s="226"/>
      <c r="E20" s="226"/>
      <c r="F20" s="226"/>
      <c r="G20" s="226"/>
      <c r="H20" s="226"/>
      <c r="I20" s="226"/>
      <c r="J20" s="227"/>
      <c r="M20" s="2"/>
      <c r="O20" s="2"/>
      <c r="P20" s="4"/>
      <c r="Q20" s="12"/>
      <c r="R20" s="4"/>
      <c r="S20" s="4"/>
      <c r="T20" s="4"/>
    </row>
    <row r="21" spans="2:20" ht="29" customHeight="1" outlineLevel="1" collapsed="1">
      <c r="B21" s="68"/>
      <c r="C21" s="17"/>
      <c r="D21" s="89"/>
      <c r="E21" s="52"/>
      <c r="F21" s="23"/>
      <c r="G21" s="73"/>
      <c r="H21" s="30">
        <f>IF(F21=Languages!$I$149,1,IF(F21=Languages!$I$150,2,IF(F21=Languages!$I$151,3,IF(F21=Languages!$I$152,4,0))))</f>
        <v>0</v>
      </c>
      <c r="I21" s="25"/>
      <c r="J21" s="65">
        <v>2</v>
      </c>
      <c r="M21" s="2"/>
      <c r="O21" s="2"/>
      <c r="P21" s="4"/>
      <c r="Q21" s="12"/>
      <c r="R21" s="4"/>
      <c r="S21" s="4"/>
      <c r="T21" s="4"/>
    </row>
    <row r="22" spans="2:20" ht="29" hidden="1" customHeight="1" outlineLevel="2">
      <c r="B22" s="16"/>
      <c r="C22" s="225"/>
      <c r="D22" s="226"/>
      <c r="E22" s="226"/>
      <c r="F22" s="226"/>
      <c r="G22" s="226"/>
      <c r="H22" s="226"/>
      <c r="I22" s="226"/>
      <c r="J22" s="227"/>
      <c r="M22" s="2"/>
      <c r="O22" s="2"/>
      <c r="P22" s="4"/>
      <c r="Q22" s="12"/>
      <c r="R22" s="4"/>
      <c r="S22" s="4"/>
      <c r="T22" s="4"/>
    </row>
    <row r="23" spans="2:20" ht="31" customHeight="1" outlineLevel="1" collapsed="1">
      <c r="B23" s="62"/>
      <c r="C23" s="17"/>
      <c r="D23" s="89"/>
      <c r="E23" s="52"/>
      <c r="F23" s="23"/>
      <c r="G23" s="73"/>
      <c r="H23" s="30">
        <f>IF(F23=Languages!$I$149,1,IF(F23=Languages!$I$150,2,IF(F23=Languages!$I$151,3,IF(F23=Languages!$I$152,4,0))))</f>
        <v>0</v>
      </c>
      <c r="I23" s="25"/>
      <c r="J23" s="65">
        <v>2</v>
      </c>
      <c r="M23" s="2"/>
      <c r="O23" s="2"/>
      <c r="P23" s="4"/>
      <c r="Q23" s="12"/>
      <c r="R23" s="4"/>
      <c r="S23" s="4"/>
      <c r="T23" s="4"/>
    </row>
    <row r="24" spans="2:20" ht="29" hidden="1" customHeight="1" outlineLevel="2">
      <c r="B24" s="16"/>
      <c r="C24" s="225"/>
      <c r="D24" s="226"/>
      <c r="E24" s="226"/>
      <c r="F24" s="226"/>
      <c r="G24" s="226"/>
      <c r="H24" s="226"/>
      <c r="I24" s="226"/>
      <c r="J24" s="227"/>
      <c r="M24" s="2"/>
      <c r="O24" s="2"/>
      <c r="P24" s="4"/>
      <c r="Q24" s="12"/>
      <c r="R24" s="4"/>
      <c r="S24" s="4"/>
      <c r="T24" s="4"/>
    </row>
    <row r="25" spans="2:20" ht="31" customHeight="1" outlineLevel="1" collapsed="1">
      <c r="B25" s="62"/>
      <c r="C25" s="17"/>
      <c r="D25" s="89"/>
      <c r="E25" s="52"/>
      <c r="F25" s="23"/>
      <c r="G25" s="73"/>
      <c r="H25" s="30">
        <f>IF(F25=Languages!$I$149,1,IF(F25=Languages!$I$150,2,IF(F25=Languages!$I$151,3,IF(F25=Languages!$I$152,4,0))))</f>
        <v>0</v>
      </c>
      <c r="I25" s="25"/>
      <c r="J25" s="65">
        <v>2</v>
      </c>
      <c r="M25" s="2"/>
      <c r="O25" s="2"/>
      <c r="P25" s="4"/>
      <c r="Q25" s="12"/>
      <c r="R25" s="4"/>
      <c r="S25" s="4"/>
      <c r="T25" s="4"/>
    </row>
    <row r="26" spans="2:20" ht="29" hidden="1" customHeight="1" outlineLevel="2">
      <c r="B26" s="16"/>
      <c r="C26" s="225"/>
      <c r="D26" s="226"/>
      <c r="E26" s="226"/>
      <c r="F26" s="226"/>
      <c r="G26" s="226"/>
      <c r="H26" s="226"/>
      <c r="I26" s="226"/>
      <c r="J26" s="227"/>
      <c r="M26" s="2"/>
      <c r="O26" s="2"/>
      <c r="P26" s="4"/>
      <c r="Q26" s="12"/>
      <c r="R26" s="4"/>
      <c r="S26" s="4"/>
      <c r="T26" s="4"/>
    </row>
    <row r="27" spans="2:20" ht="29" customHeight="1" outlineLevel="1" collapsed="1">
      <c r="B27" s="62"/>
      <c r="C27" s="17"/>
      <c r="D27" s="89"/>
      <c r="E27" s="52"/>
      <c r="F27" s="23"/>
      <c r="G27" s="73"/>
      <c r="H27" s="30">
        <f>IF(F27=Languages!$I$149,1,IF(F27=Languages!$I$150,2,IF(F27=Languages!$I$151,3,IF(F27=Languages!$I$152,4,0))))</f>
        <v>0</v>
      </c>
      <c r="I27" s="25"/>
      <c r="J27" s="65">
        <v>2</v>
      </c>
      <c r="M27" s="2"/>
      <c r="O27" s="2"/>
      <c r="P27" s="4"/>
      <c r="Q27" s="12"/>
      <c r="R27" s="4"/>
      <c r="S27" s="4"/>
      <c r="T27" s="4"/>
    </row>
    <row r="28" spans="2:20" ht="29" hidden="1" customHeight="1" outlineLevel="2">
      <c r="B28" s="16"/>
      <c r="C28" s="225"/>
      <c r="D28" s="226"/>
      <c r="E28" s="226"/>
      <c r="F28" s="226"/>
      <c r="G28" s="226"/>
      <c r="H28" s="226"/>
      <c r="I28" s="226"/>
      <c r="J28" s="227"/>
      <c r="M28" s="2"/>
      <c r="O28" s="2"/>
      <c r="P28" s="4"/>
      <c r="Q28" s="12"/>
      <c r="R28" s="4"/>
      <c r="S28" s="4"/>
      <c r="T28" s="4"/>
    </row>
    <row r="29" spans="2:20" ht="29" customHeight="1" outlineLevel="1" collapsed="1" thickBot="1">
      <c r="B29" s="70"/>
      <c r="C29" s="203"/>
      <c r="D29" s="90"/>
      <c r="E29" s="53"/>
      <c r="F29" s="23"/>
      <c r="G29" s="73"/>
      <c r="H29" s="31">
        <f>IF(F29=Languages!$I$149,1,IF(F29=Languages!$I$150,2,IF(F29=Languages!$I$151,3,IF(F29=Languages!$I$152,4,0))))</f>
        <v>0</v>
      </c>
      <c r="I29" s="25"/>
      <c r="J29" s="65">
        <v>2</v>
      </c>
      <c r="M29" s="2"/>
      <c r="O29" s="2"/>
      <c r="P29" s="4"/>
      <c r="Q29" s="12"/>
      <c r="R29" s="4"/>
      <c r="S29" s="4"/>
      <c r="T29" s="4"/>
    </row>
    <row r="30" spans="2:20" ht="16" customHeight="1">
      <c r="B30" s="35"/>
      <c r="C30" s="36" t="str">
        <f>Urban!$C$40</f>
        <v>International Initiative for Sustainable Built Environment</v>
      </c>
      <c r="D30" s="35"/>
      <c r="E30" s="54"/>
      <c r="F30" s="35"/>
      <c r="G30" s="35"/>
      <c r="H30" s="35"/>
      <c r="I30" s="35"/>
      <c r="J30" s="35"/>
      <c r="M30" s="2"/>
      <c r="O30" s="2"/>
      <c r="P30" s="4"/>
      <c r="Q30" s="12"/>
      <c r="R30" s="4"/>
      <c r="S30" s="4"/>
      <c r="T30" s="4"/>
    </row>
    <row r="31" spans="2:20" s="41" customFormat="1" ht="26" customHeight="1">
      <c r="C31" s="45" t="str">
        <f>Urban!$C$12</f>
        <v>Damage Assessments for Sustainable Reconstruction in Ukraine</v>
      </c>
      <c r="D31" s="42"/>
      <c r="E31" s="50"/>
      <c r="G31" s="43"/>
      <c r="H31" s="44"/>
      <c r="I31" s="119" t="str">
        <f>Urban!$J$2</f>
        <v xml:space="preserve">01 Oct
2022  </v>
      </c>
      <c r="J31" s="118">
        <v>7</v>
      </c>
      <c r="M31" s="2"/>
      <c r="Q31" s="12"/>
    </row>
    <row r="32" spans="2:20" ht="5" customHeight="1" collapsed="1" thickBot="1">
      <c r="B32" s="46"/>
      <c r="C32" s="38"/>
      <c r="D32" s="9"/>
      <c r="E32" s="49"/>
      <c r="F32" s="9"/>
      <c r="G32" s="9"/>
      <c r="H32" s="9"/>
      <c r="I32" s="9"/>
      <c r="J32" s="46"/>
      <c r="M32" s="2"/>
      <c r="O32" s="2"/>
      <c r="P32" s="4"/>
      <c r="Q32" s="12"/>
      <c r="R32" s="4"/>
      <c r="S32" s="4"/>
      <c r="T32" s="4"/>
    </row>
    <row r="33" spans="2:20" ht="18" customHeight="1" thickBot="1">
      <c r="B33" s="230"/>
      <c r="C33" s="231"/>
      <c r="D33" s="234" t="str">
        <f>Urban!$D$14</f>
        <v>Area and/or quantity affected</v>
      </c>
      <c r="E33" s="235"/>
      <c r="F33" s="254" t="str">
        <f>Urban!$F$14</f>
        <v>Damage caused</v>
      </c>
      <c r="G33" s="255"/>
      <c r="H33" s="256"/>
      <c r="I33" s="310" t="str">
        <f>Urban!$I$14</f>
        <v>Action required</v>
      </c>
      <c r="J33" s="259" t="str">
        <f>Urban!$J$14</f>
        <v>Priority
0 to 3</v>
      </c>
      <c r="L33" s="290" t="str">
        <f>Urban!$L$14</f>
        <v>Selections and values are all hypothetical and are only intended to show how the system could work.
Click on blue cells to select from lists.  Enter text in yellow cells.
Don't forget to use the 3 buttons in upper left corner to see levels of detail.</v>
      </c>
      <c r="M33" s="93"/>
      <c r="N33" s="2"/>
      <c r="O33" s="2"/>
      <c r="P33" s="4"/>
      <c r="Q33" s="12"/>
      <c r="R33" s="4"/>
      <c r="S33" s="4"/>
      <c r="T33" s="4"/>
    </row>
    <row r="34" spans="2:20" ht="37" customHeight="1">
      <c r="B34" s="228" t="str">
        <f>Languages!$G$150</f>
        <v>System or Facility</v>
      </c>
      <c r="C34" s="229"/>
      <c r="D34" s="236"/>
      <c r="E34" s="237"/>
      <c r="F34" s="109" t="str">
        <f>Urban!$F$15</f>
        <v>Damage level
 (select one per cell)</v>
      </c>
      <c r="G34" s="116" t="str">
        <f>Urban!$G$15</f>
        <v>Percent affected</v>
      </c>
      <c r="H34" s="110" t="str">
        <f>Urban!$H$15</f>
        <v>Severity  0 to 4</v>
      </c>
      <c r="I34" s="311"/>
      <c r="J34" s="260"/>
      <c r="L34" s="291"/>
      <c r="M34" s="93"/>
      <c r="O34" s="2"/>
      <c r="P34" s="4"/>
      <c r="Q34" s="12"/>
      <c r="R34" s="4"/>
      <c r="S34" s="4"/>
      <c r="T34" s="4"/>
    </row>
    <row r="35" spans="2:20" ht="42" customHeight="1">
      <c r="B35" s="261" t="str">
        <f>Languages!$C$153</f>
        <v>Buildings, except housing</v>
      </c>
      <c r="C35" s="262"/>
      <c r="D35" s="232" t="s">
        <v>163</v>
      </c>
      <c r="E35" s="233"/>
      <c r="F35" s="252" t="str">
        <f>Urban!$F$16</f>
        <v>See Damage Levels and Severity for specific systems below</v>
      </c>
      <c r="G35" s="253"/>
      <c r="H35" s="27">
        <f>IF(SUM(H37:H76)=0,0,SUM(H37:H76)/COUNTIF(H37:H76,"&gt;0"))</f>
        <v>1</v>
      </c>
      <c r="I35" s="22" t="str">
        <f>Urban!$I$16</f>
        <v>See Actions and Priorities for specific systems below</v>
      </c>
      <c r="J35" s="28">
        <f>SUM(J37:J108)/COUNTIF(J37:J108,"&gt;0")</f>
        <v>2.1714285714285713</v>
      </c>
      <c r="L35" s="291"/>
      <c r="M35" s="2"/>
      <c r="O35" s="2"/>
      <c r="P35" s="4"/>
      <c r="Q35" s="12"/>
      <c r="R35" s="4"/>
      <c r="S35" s="4"/>
      <c r="T35" s="4"/>
    </row>
    <row r="36" spans="2:20" ht="54" customHeight="1">
      <c r="B36" s="249"/>
      <c r="C36" s="250"/>
      <c r="D36" s="250"/>
      <c r="E36" s="250"/>
      <c r="F36" s="250"/>
      <c r="G36" s="250"/>
      <c r="H36" s="250"/>
      <c r="I36" s="250"/>
      <c r="J36" s="251"/>
      <c r="L36" s="292"/>
      <c r="M36" s="93"/>
      <c r="O36" s="2"/>
      <c r="P36" s="4"/>
      <c r="Q36" s="12"/>
      <c r="R36" s="4"/>
      <c r="S36" s="4"/>
      <c r="T36" s="4"/>
    </row>
    <row r="37" spans="2:20" ht="29" customHeight="1" outlineLevel="1" collapsed="1">
      <c r="B37" s="67"/>
      <c r="C37" s="17" t="str">
        <f>Languages!C223</f>
        <v>Public building (library, court etc.)</v>
      </c>
      <c r="D37" s="86"/>
      <c r="E37" s="59"/>
      <c r="F37" s="23"/>
      <c r="G37" s="73"/>
      <c r="H37" s="66">
        <f>IF(F37=Languages!$I$149,1,IF(F37=Languages!$I$150,2,IF(F37=Languages!$I$151,3,IF(F37=Languages!$I$152,4,0))))</f>
        <v>0</v>
      </c>
      <c r="I37" s="25"/>
      <c r="J37" s="65">
        <v>2</v>
      </c>
      <c r="M37" s="2"/>
      <c r="O37" s="2"/>
      <c r="P37" s="4"/>
      <c r="Q37" s="12"/>
      <c r="R37" s="4"/>
      <c r="S37" s="4"/>
      <c r="T37" s="4"/>
    </row>
    <row r="38" spans="2:20" ht="29" hidden="1" customHeight="1" outlineLevel="2">
      <c r="B38" s="16"/>
      <c r="C38" s="225"/>
      <c r="D38" s="226"/>
      <c r="E38" s="226"/>
      <c r="F38" s="226"/>
      <c r="G38" s="226"/>
      <c r="H38" s="226"/>
      <c r="I38" s="226"/>
      <c r="J38" s="227"/>
      <c r="M38" s="2"/>
      <c r="O38" s="2"/>
      <c r="P38" s="4"/>
      <c r="Q38" s="12"/>
      <c r="R38" s="4"/>
      <c r="S38" s="4"/>
      <c r="T38" s="4"/>
    </row>
    <row r="39" spans="2:20" ht="29" customHeight="1" outlineLevel="1" collapsed="1">
      <c r="B39" s="68"/>
      <c r="C39" s="17" t="str">
        <f>Languages!C224</f>
        <v>Local health facility</v>
      </c>
      <c r="D39" s="87"/>
      <c r="E39" s="51"/>
      <c r="F39" s="23"/>
      <c r="G39" s="73"/>
      <c r="H39" s="30">
        <f>IF(F39=Languages!$I$149,1,IF(F39=Languages!$I$150,2,IF(F39=Languages!$I$151,3,IF(F39=Languages!$I$152,4,0))))</f>
        <v>0</v>
      </c>
      <c r="I39" s="25"/>
      <c r="J39" s="65">
        <v>2</v>
      </c>
      <c r="M39" s="2"/>
      <c r="O39" s="2"/>
      <c r="P39" s="4"/>
      <c r="Q39" s="12"/>
      <c r="R39" s="4"/>
      <c r="S39" s="4"/>
      <c r="T39" s="4"/>
    </row>
    <row r="40" spans="2:20" ht="29" hidden="1" customHeight="1" outlineLevel="2">
      <c r="B40" s="16"/>
      <c r="C40" s="225"/>
      <c r="D40" s="226"/>
      <c r="E40" s="226"/>
      <c r="F40" s="226"/>
      <c r="G40" s="226"/>
      <c r="H40" s="226"/>
      <c r="I40" s="226"/>
      <c r="J40" s="227"/>
      <c r="M40" s="2"/>
      <c r="O40" s="2"/>
      <c r="P40" s="4"/>
      <c r="Q40" s="12"/>
      <c r="R40" s="4"/>
      <c r="S40" s="4"/>
      <c r="T40" s="4"/>
    </row>
    <row r="41" spans="2:20" ht="29" customHeight="1" outlineLevel="1" collapsed="1">
      <c r="B41" s="68"/>
      <c r="C41" s="17" t="str">
        <f>Languages!C225</f>
        <v>Local hospital</v>
      </c>
      <c r="D41" s="87"/>
      <c r="E41" s="51"/>
      <c r="F41" s="23"/>
      <c r="G41" s="73"/>
      <c r="H41" s="30">
        <f>IF(F41=Languages!$I$149,1,IF(F41=Languages!$I$150,2,IF(F41=Languages!$I$151,3,IF(F41=Languages!$I$152,4,0))))</f>
        <v>0</v>
      </c>
      <c r="I41" s="25"/>
      <c r="J41" s="65">
        <v>2</v>
      </c>
      <c r="M41" s="2"/>
      <c r="O41" s="2"/>
      <c r="P41" s="4"/>
      <c r="Q41" s="12"/>
      <c r="R41" s="4"/>
      <c r="S41" s="4"/>
      <c r="T41" s="4"/>
    </row>
    <row r="42" spans="2:20" ht="29" hidden="1" customHeight="1" outlineLevel="2">
      <c r="B42" s="16"/>
      <c r="C42" s="225"/>
      <c r="D42" s="226"/>
      <c r="E42" s="226"/>
      <c r="F42" s="226"/>
      <c r="G42" s="226"/>
      <c r="H42" s="226"/>
      <c r="I42" s="226"/>
      <c r="J42" s="227"/>
      <c r="M42" s="2"/>
      <c r="O42" s="2"/>
      <c r="P42" s="4"/>
      <c r="Q42" s="12"/>
      <c r="R42" s="4"/>
      <c r="S42" s="4"/>
      <c r="T42" s="4"/>
    </row>
    <row r="43" spans="2:20" ht="29" customHeight="1" outlineLevel="1" collapsed="1">
      <c r="B43" s="68"/>
      <c r="C43" s="17" t="str">
        <f>Languages!C226</f>
        <v>Large / specialised hospital</v>
      </c>
      <c r="D43" s="87"/>
      <c r="E43" s="51"/>
      <c r="F43" s="23"/>
      <c r="G43" s="73"/>
      <c r="H43" s="30">
        <f>IF(F43=Languages!$I$149,1,IF(F43=Languages!$I$150,2,IF(F43=Languages!$I$151,3,IF(F43=Languages!$I$152,4,0))))</f>
        <v>0</v>
      </c>
      <c r="I43" s="25"/>
      <c r="J43" s="65">
        <v>2</v>
      </c>
      <c r="M43" s="2"/>
      <c r="O43" s="2"/>
      <c r="P43" s="4"/>
      <c r="Q43" s="12"/>
      <c r="R43" s="4"/>
      <c r="S43" s="4"/>
      <c r="T43" s="4"/>
    </row>
    <row r="44" spans="2:20" ht="29" hidden="1" customHeight="1" outlineLevel="2">
      <c r="B44" s="16"/>
      <c r="C44" s="225"/>
      <c r="D44" s="226"/>
      <c r="E44" s="226"/>
      <c r="F44" s="226"/>
      <c r="G44" s="226"/>
      <c r="H44" s="226"/>
      <c r="I44" s="226"/>
      <c r="J44" s="227"/>
      <c r="M44" s="2"/>
      <c r="O44" s="2"/>
      <c r="P44" s="4"/>
      <c r="Q44" s="12"/>
      <c r="R44" s="4"/>
      <c r="S44" s="4"/>
      <c r="T44" s="4"/>
    </row>
    <row r="45" spans="2:20" ht="29" customHeight="1" outlineLevel="1" collapsed="1">
      <c r="B45" s="68"/>
      <c r="C45" s="17" t="str">
        <f>Languages!C227</f>
        <v>Daycare facility</v>
      </c>
      <c r="D45" s="87"/>
      <c r="E45" s="51"/>
      <c r="F45" s="23"/>
      <c r="G45" s="73"/>
      <c r="H45" s="30">
        <f>IF(F45=Languages!$I$149,1,IF(F45=Languages!$I$150,2,IF(F45=Languages!$I$151,3,IF(F45=Languages!$I$152,4,0))))</f>
        <v>0</v>
      </c>
      <c r="I45" s="25"/>
      <c r="J45" s="65">
        <v>2</v>
      </c>
      <c r="M45" s="2"/>
      <c r="O45" s="2"/>
      <c r="P45" s="4"/>
      <c r="Q45" s="12"/>
      <c r="R45" s="4"/>
      <c r="S45" s="4"/>
      <c r="T45" s="4"/>
    </row>
    <row r="46" spans="2:20" ht="29" hidden="1" customHeight="1" outlineLevel="2">
      <c r="B46" s="16"/>
      <c r="C46" s="225"/>
      <c r="D46" s="226"/>
      <c r="E46" s="226"/>
      <c r="F46" s="226"/>
      <c r="G46" s="226"/>
      <c r="H46" s="226"/>
      <c r="I46" s="226"/>
      <c r="J46" s="227"/>
      <c r="M46" s="2"/>
      <c r="O46" s="2"/>
      <c r="P46" s="4"/>
      <c r="Q46" s="12"/>
      <c r="R46" s="4"/>
      <c r="S46" s="4"/>
      <c r="T46" s="4"/>
    </row>
    <row r="47" spans="2:20" ht="29" customHeight="1" outlineLevel="1" collapsed="1">
      <c r="B47" s="68"/>
      <c r="C47" s="17" t="str">
        <f>Languages!C228</f>
        <v>Primary school</v>
      </c>
      <c r="D47" s="87"/>
      <c r="E47" s="51"/>
      <c r="F47" s="23" t="s">
        <v>17</v>
      </c>
      <c r="G47" s="73">
        <v>0.2</v>
      </c>
      <c r="H47" s="30">
        <f>IF(F47=Languages!$I$149,1,IF(F47=Languages!$I$150,2,IF(F47=Languages!$I$151,3,IF(F47=Languages!$I$152,4,0))))</f>
        <v>1</v>
      </c>
      <c r="I47" s="25" t="s">
        <v>66</v>
      </c>
      <c r="J47" s="65">
        <v>2</v>
      </c>
      <c r="M47" s="2"/>
      <c r="O47" s="2"/>
      <c r="P47" s="4"/>
      <c r="Q47" s="12"/>
      <c r="R47" s="4"/>
      <c r="S47" s="4"/>
      <c r="T47" s="4"/>
    </row>
    <row r="48" spans="2:20" ht="29" hidden="1" customHeight="1" outlineLevel="2">
      <c r="B48" s="16"/>
      <c r="C48" s="225"/>
      <c r="D48" s="226"/>
      <c r="E48" s="226"/>
      <c r="F48" s="226"/>
      <c r="G48" s="226"/>
      <c r="H48" s="226"/>
      <c r="I48" s="226"/>
      <c r="J48" s="227"/>
      <c r="M48" s="2"/>
      <c r="O48" s="2"/>
      <c r="P48" s="4"/>
      <c r="Q48" s="12"/>
      <c r="R48" s="4"/>
      <c r="S48" s="4"/>
      <c r="T48" s="4"/>
    </row>
    <row r="49" spans="2:20" ht="29" customHeight="1" outlineLevel="1" collapsed="1">
      <c r="B49" s="68"/>
      <c r="C49" s="17" t="str">
        <f>Languages!C229</f>
        <v>High school</v>
      </c>
      <c r="D49" s="87"/>
      <c r="E49" s="51"/>
      <c r="F49" s="23"/>
      <c r="G49" s="73"/>
      <c r="H49" s="30">
        <f>IF(F49=Languages!$I$149,1,IF(F49=Languages!$I$150,2,IF(F49=Languages!$I$151,3,IF(F49=Languages!$I$152,4,0))))</f>
        <v>0</v>
      </c>
      <c r="I49" s="25"/>
      <c r="J49" s="65">
        <v>2</v>
      </c>
      <c r="M49" s="2"/>
      <c r="O49" s="2"/>
      <c r="P49" s="4"/>
      <c r="Q49" s="12"/>
      <c r="R49" s="4"/>
      <c r="S49" s="4"/>
      <c r="T49" s="4"/>
    </row>
    <row r="50" spans="2:20" ht="29" hidden="1" customHeight="1" outlineLevel="2">
      <c r="B50" s="16"/>
      <c r="C50" s="225"/>
      <c r="D50" s="226"/>
      <c r="E50" s="226"/>
      <c r="F50" s="226"/>
      <c r="G50" s="226"/>
      <c r="H50" s="226"/>
      <c r="I50" s="226"/>
      <c r="J50" s="227"/>
      <c r="M50" s="2"/>
      <c r="O50" s="2"/>
      <c r="P50" s="4"/>
      <c r="Q50" s="12"/>
      <c r="R50" s="4"/>
      <c r="S50" s="4"/>
      <c r="T50" s="4"/>
    </row>
    <row r="51" spans="2:20" ht="29" customHeight="1" outlineLevel="1" collapsed="1">
      <c r="B51" s="68"/>
      <c r="C51" s="17" t="str">
        <f>Languages!C230</f>
        <v>College or university</v>
      </c>
      <c r="D51" s="87"/>
      <c r="E51" s="51"/>
      <c r="F51" s="23"/>
      <c r="G51" s="73"/>
      <c r="H51" s="30">
        <f>IF(F51=Languages!$I$149,1,IF(F51=Languages!$I$150,2,IF(F51=Languages!$I$151,3,IF(F51=Languages!$I$152,4,0))))</f>
        <v>0</v>
      </c>
      <c r="I51" s="25"/>
      <c r="J51" s="65">
        <v>2</v>
      </c>
      <c r="M51" s="2"/>
      <c r="O51" s="2"/>
      <c r="P51" s="4"/>
      <c r="Q51" s="12"/>
      <c r="R51" s="4"/>
      <c r="S51" s="4"/>
      <c r="T51" s="4"/>
    </row>
    <row r="52" spans="2:20" ht="29" hidden="1" customHeight="1" outlineLevel="2">
      <c r="B52" s="16"/>
      <c r="C52" s="225"/>
      <c r="D52" s="226"/>
      <c r="E52" s="226"/>
      <c r="F52" s="226"/>
      <c r="G52" s="226"/>
      <c r="H52" s="226"/>
      <c r="I52" s="226"/>
      <c r="J52" s="227"/>
      <c r="M52" s="2"/>
      <c r="O52" s="2"/>
      <c r="P52" s="4"/>
      <c r="Q52" s="12"/>
      <c r="R52" s="4"/>
      <c r="S52" s="4"/>
      <c r="T52" s="4"/>
    </row>
    <row r="53" spans="2:20" ht="29" customHeight="1" outlineLevel="1" collapsed="1">
      <c r="B53" s="62"/>
      <c r="C53" s="17" t="str">
        <f>Languages!C231</f>
        <v>Office building =&lt; 3 floors</v>
      </c>
      <c r="D53" s="87"/>
      <c r="E53" s="51"/>
      <c r="F53" s="23"/>
      <c r="G53" s="73"/>
      <c r="H53" s="30">
        <f>IF(F53=Languages!$I$149,1,IF(F53=Languages!$I$150,2,IF(F53=Languages!$I$151,3,IF(F53=Languages!$I$152,4,0))))</f>
        <v>0</v>
      </c>
      <c r="I53" s="25"/>
      <c r="J53" s="65">
        <v>2</v>
      </c>
      <c r="M53" s="2"/>
      <c r="O53" s="2"/>
      <c r="P53" s="4"/>
      <c r="Q53" s="12"/>
      <c r="R53" s="4"/>
      <c r="S53" s="4"/>
      <c r="T53" s="4"/>
    </row>
    <row r="54" spans="2:20" ht="29" hidden="1" customHeight="1" outlineLevel="2">
      <c r="B54" s="16"/>
      <c r="C54" s="225"/>
      <c r="D54" s="226"/>
      <c r="E54" s="226"/>
      <c r="F54" s="226"/>
      <c r="G54" s="226"/>
      <c r="H54" s="226"/>
      <c r="I54" s="226"/>
      <c r="J54" s="227"/>
      <c r="M54" s="2"/>
      <c r="O54" s="2"/>
      <c r="P54" s="4"/>
      <c r="Q54" s="12"/>
      <c r="R54" s="4"/>
      <c r="S54" s="4"/>
      <c r="T54" s="4"/>
    </row>
    <row r="55" spans="2:20" ht="29" customHeight="1" outlineLevel="1" collapsed="1">
      <c r="B55" s="62"/>
      <c r="C55" s="17" t="str">
        <f>Languages!C232</f>
        <v>Office building 4+ floors</v>
      </c>
      <c r="D55" s="87"/>
      <c r="E55" s="51"/>
      <c r="F55" s="23"/>
      <c r="G55" s="73"/>
      <c r="H55" s="30">
        <f>IF(F55=Languages!$I$149,1,IF(F55=Languages!$I$150,2,IF(F55=Languages!$I$151,3,IF(F55=Languages!$I$152,4,0))))</f>
        <v>0</v>
      </c>
      <c r="I55" s="25"/>
      <c r="J55" s="65">
        <v>2</v>
      </c>
      <c r="M55" s="2"/>
      <c r="O55" s="2"/>
      <c r="P55" s="4"/>
      <c r="Q55" s="12"/>
      <c r="R55" s="4"/>
      <c r="S55" s="4"/>
      <c r="T55" s="4"/>
    </row>
    <row r="56" spans="2:20" ht="29" hidden="1" customHeight="1" outlineLevel="2">
      <c r="B56" s="16"/>
      <c r="C56" s="225"/>
      <c r="D56" s="226"/>
      <c r="E56" s="226"/>
      <c r="F56" s="226"/>
      <c r="G56" s="226"/>
      <c r="H56" s="226"/>
      <c r="I56" s="226"/>
      <c r="J56" s="227"/>
      <c r="M56" s="2"/>
      <c r="O56" s="2"/>
      <c r="P56" s="4"/>
      <c r="Q56" s="12"/>
      <c r="R56" s="4"/>
      <c r="S56" s="4"/>
      <c r="T56" s="4"/>
    </row>
    <row r="57" spans="2:20" ht="29" customHeight="1" outlineLevel="1" collapsed="1">
      <c r="B57" s="68"/>
      <c r="C57" s="17" t="str">
        <f>Languages!C233</f>
        <v>Hotel</v>
      </c>
      <c r="D57" s="87"/>
      <c r="E57" s="51"/>
      <c r="F57" s="23"/>
      <c r="G57" s="73"/>
      <c r="H57" s="30">
        <f>IF(F57=Languages!$I$149,1,IF(F57=Languages!$I$150,2,IF(F57=Languages!$I$151,3,IF(F57=Languages!$I$152,4,0))))</f>
        <v>0</v>
      </c>
      <c r="I57" s="25"/>
      <c r="J57" s="65">
        <v>2</v>
      </c>
      <c r="M57" s="2"/>
      <c r="O57" s="2"/>
      <c r="P57" s="4"/>
      <c r="Q57" s="12"/>
      <c r="R57" s="4"/>
      <c r="S57" s="4"/>
      <c r="T57" s="4"/>
    </row>
    <row r="58" spans="2:20" ht="29" hidden="1" customHeight="1" outlineLevel="2">
      <c r="B58" s="16"/>
      <c r="C58" s="225"/>
      <c r="D58" s="226"/>
      <c r="E58" s="226"/>
      <c r="F58" s="226"/>
      <c r="G58" s="226"/>
      <c r="H58" s="226"/>
      <c r="I58" s="226"/>
      <c r="J58" s="227"/>
      <c r="M58" s="2"/>
      <c r="O58" s="2"/>
      <c r="P58" s="4"/>
      <c r="Q58" s="12"/>
      <c r="R58" s="4"/>
      <c r="S58" s="4"/>
      <c r="T58" s="4"/>
    </row>
    <row r="59" spans="2:20" ht="31" customHeight="1" outlineLevel="1" collapsed="1">
      <c r="B59" s="62"/>
      <c r="C59" s="17" t="str">
        <f>Languages!C234</f>
        <v>Shopping centre</v>
      </c>
      <c r="D59" s="87"/>
      <c r="E59" s="51"/>
      <c r="F59" s="23"/>
      <c r="G59" s="73"/>
      <c r="H59" s="30">
        <f>IF(F59=Languages!$I$149,1,IF(F59=Languages!$I$150,2,IF(F59=Languages!$I$151,3,IF(F59=Languages!$I$152,4,0))))</f>
        <v>0</v>
      </c>
      <c r="I59" s="25"/>
      <c r="J59" s="65">
        <v>2</v>
      </c>
      <c r="M59" s="2"/>
      <c r="O59" s="2"/>
      <c r="P59" s="4"/>
      <c r="Q59" s="12"/>
      <c r="R59" s="4"/>
      <c r="S59" s="4"/>
      <c r="T59" s="4"/>
    </row>
    <row r="60" spans="2:20" ht="29" hidden="1" customHeight="1" outlineLevel="2">
      <c r="B60" s="16"/>
      <c r="C60" s="225"/>
      <c r="D60" s="226"/>
      <c r="E60" s="226"/>
      <c r="F60" s="226"/>
      <c r="G60" s="226"/>
      <c r="H60" s="226"/>
      <c r="I60" s="226"/>
      <c r="J60" s="227"/>
      <c r="M60" s="2"/>
      <c r="O60" s="2"/>
      <c r="P60" s="4"/>
      <c r="Q60" s="12"/>
      <c r="R60" s="4"/>
      <c r="S60" s="4"/>
      <c r="T60" s="4"/>
    </row>
    <row r="61" spans="2:20" ht="31" customHeight="1" outlineLevel="1" collapsed="1">
      <c r="B61" s="62"/>
      <c r="C61" s="17" t="str">
        <f>Languages!C235</f>
        <v>Food / convenience shop</v>
      </c>
      <c r="D61" s="87"/>
      <c r="E61" s="51"/>
      <c r="F61" s="23"/>
      <c r="G61" s="73"/>
      <c r="H61" s="30">
        <f>IF(F61=Languages!$I$149,1,IF(F61=Languages!$I$150,2,IF(F61=Languages!$I$151,3,IF(F61=Languages!$I$152,4,0))))</f>
        <v>0</v>
      </c>
      <c r="I61" s="25"/>
      <c r="J61" s="65">
        <v>2</v>
      </c>
      <c r="M61" s="2"/>
      <c r="O61" s="2"/>
      <c r="P61" s="4"/>
      <c r="Q61" s="12"/>
      <c r="R61" s="4"/>
      <c r="S61" s="4"/>
      <c r="T61" s="4"/>
    </row>
    <row r="62" spans="2:20" ht="29" hidden="1" customHeight="1" outlineLevel="2">
      <c r="B62" s="16"/>
      <c r="C62" s="225"/>
      <c r="D62" s="226"/>
      <c r="E62" s="226"/>
      <c r="F62" s="226"/>
      <c r="G62" s="226"/>
      <c r="H62" s="226"/>
      <c r="I62" s="226"/>
      <c r="J62" s="227"/>
      <c r="M62" s="2"/>
      <c r="O62" s="2"/>
      <c r="P62" s="4"/>
      <c r="Q62" s="12"/>
      <c r="R62" s="4"/>
      <c r="S62" s="4"/>
      <c r="T62" s="4"/>
    </row>
    <row r="63" spans="2:20" ht="31" customHeight="1" outlineLevel="1" collapsed="1">
      <c r="B63" s="62"/>
      <c r="C63" s="17" t="str">
        <f>Languages!C236</f>
        <v>Retail goods shop</v>
      </c>
      <c r="D63" s="87"/>
      <c r="E63" s="51"/>
      <c r="F63" s="23"/>
      <c r="G63" s="73"/>
      <c r="H63" s="30">
        <f>IF(F63=Languages!$I$149,1,IF(F63=Languages!$I$150,2,IF(F63=Languages!$I$151,3,IF(F63=Languages!$I$152,4,0))))</f>
        <v>0</v>
      </c>
      <c r="I63" s="25"/>
      <c r="J63" s="65">
        <v>2</v>
      </c>
      <c r="M63" s="2"/>
      <c r="O63" s="2"/>
      <c r="P63" s="4"/>
      <c r="Q63" s="12"/>
      <c r="R63" s="4"/>
      <c r="S63" s="4"/>
      <c r="T63" s="4"/>
    </row>
    <row r="64" spans="2:20" ht="29" hidden="1" customHeight="1" outlineLevel="2">
      <c r="B64" s="16"/>
      <c r="C64" s="225"/>
      <c r="D64" s="226"/>
      <c r="E64" s="226"/>
      <c r="F64" s="226"/>
      <c r="G64" s="226"/>
      <c r="H64" s="226"/>
      <c r="I64" s="226"/>
      <c r="J64" s="227"/>
      <c r="M64" s="2"/>
      <c r="O64" s="2"/>
      <c r="P64" s="4"/>
      <c r="Q64" s="12"/>
      <c r="R64" s="4"/>
      <c r="S64" s="4"/>
      <c r="T64" s="4"/>
    </row>
    <row r="65" spans="2:20" ht="31" customHeight="1" outlineLevel="1" collapsed="1">
      <c r="B65" s="62"/>
      <c r="C65" s="17" t="str">
        <f>Languages!C237</f>
        <v>Restaurant / café</v>
      </c>
      <c r="D65" s="87"/>
      <c r="E65" s="51"/>
      <c r="F65" s="23"/>
      <c r="G65" s="73"/>
      <c r="H65" s="30">
        <f>IF(F65=Languages!$I$149,1,IF(F65=Languages!$I$150,2,IF(F65=Languages!$I$151,3,IF(F65=Languages!$I$152,4,0))))</f>
        <v>0</v>
      </c>
      <c r="I65" s="25"/>
      <c r="J65" s="65">
        <v>2</v>
      </c>
      <c r="M65" s="2"/>
      <c r="O65" s="2"/>
      <c r="P65" s="4"/>
      <c r="Q65" s="12"/>
      <c r="R65" s="4"/>
      <c r="S65" s="4"/>
      <c r="T65" s="4"/>
    </row>
    <row r="66" spans="2:20" ht="29" hidden="1" customHeight="1" outlineLevel="2">
      <c r="B66" s="16"/>
      <c r="C66" s="225"/>
      <c r="D66" s="226"/>
      <c r="E66" s="226"/>
      <c r="F66" s="226"/>
      <c r="G66" s="226"/>
      <c r="H66" s="226"/>
      <c r="I66" s="226"/>
      <c r="J66" s="227"/>
      <c r="M66" s="2"/>
      <c r="O66" s="2"/>
      <c r="P66" s="4"/>
      <c r="Q66" s="12"/>
      <c r="R66" s="4"/>
      <c r="S66" s="4"/>
      <c r="T66" s="4"/>
    </row>
    <row r="67" spans="2:20" ht="31" customHeight="1" outlineLevel="1" collapsed="1">
      <c r="B67" s="62"/>
      <c r="C67" s="17" t="str">
        <f>Languages!C238</f>
        <v>Entertainment facility</v>
      </c>
      <c r="D67" s="87"/>
      <c r="E67" s="51"/>
      <c r="F67" s="23"/>
      <c r="G67" s="73"/>
      <c r="H67" s="30">
        <f>IF(F67=Languages!$I$149,1,IF(F67=Languages!$I$150,2,IF(F67=Languages!$I$151,3,IF(F67=Languages!$I$152,4,0))))</f>
        <v>0</v>
      </c>
      <c r="I67" s="25"/>
      <c r="J67" s="65">
        <v>2</v>
      </c>
      <c r="M67" s="2"/>
      <c r="O67" s="2"/>
      <c r="P67" s="4"/>
      <c r="Q67" s="12"/>
      <c r="R67" s="4"/>
      <c r="S67" s="4"/>
      <c r="T67" s="4"/>
    </row>
    <row r="68" spans="2:20" ht="29" hidden="1" customHeight="1" outlineLevel="2">
      <c r="B68" s="16"/>
      <c r="C68" s="225"/>
      <c r="D68" s="226"/>
      <c r="E68" s="226"/>
      <c r="F68" s="226"/>
      <c r="G68" s="226"/>
      <c r="H68" s="226"/>
      <c r="I68" s="226"/>
      <c r="J68" s="227"/>
      <c r="M68" s="2"/>
      <c r="O68" s="2"/>
      <c r="P68" s="4"/>
      <c r="Q68" s="12"/>
      <c r="R68" s="4"/>
      <c r="S68" s="4"/>
      <c r="T68" s="4"/>
    </row>
    <row r="69" spans="2:20" ht="31" customHeight="1" outlineLevel="1" collapsed="1">
      <c r="B69" s="62"/>
      <c r="C69" s="17" t="str">
        <f>Languages!C239</f>
        <v>Sports facilitiy</v>
      </c>
      <c r="D69" s="87"/>
      <c r="E69" s="51"/>
      <c r="F69" s="23"/>
      <c r="G69" s="73"/>
      <c r="H69" s="30">
        <f>IF(F69=Languages!$I$149,1,IF(F69=Languages!$I$150,2,IF(F69=Languages!$I$151,3,IF(F69=Languages!$I$152,4,0))))</f>
        <v>0</v>
      </c>
      <c r="I69" s="25"/>
      <c r="J69" s="65">
        <v>2</v>
      </c>
      <c r="M69" s="2"/>
      <c r="O69" s="2"/>
      <c r="P69" s="4"/>
      <c r="Q69" s="12"/>
      <c r="R69" s="4"/>
      <c r="S69" s="4"/>
      <c r="T69" s="4"/>
    </row>
    <row r="70" spans="2:20" ht="67" hidden="1" customHeight="1" outlineLevel="2">
      <c r="B70" s="16"/>
      <c r="C70" s="225" t="s">
        <v>206</v>
      </c>
      <c r="D70" s="226"/>
      <c r="E70" s="226"/>
      <c r="F70" s="226"/>
      <c r="G70" s="226"/>
      <c r="H70" s="226"/>
      <c r="I70" s="226"/>
      <c r="J70" s="227"/>
      <c r="M70" s="2"/>
      <c r="O70" s="2"/>
      <c r="P70" s="4"/>
      <c r="Q70" s="12"/>
      <c r="R70" s="4"/>
      <c r="S70" s="4"/>
      <c r="T70" s="4"/>
    </row>
    <row r="71" spans="2:20" ht="31" customHeight="1" outlineLevel="1" collapsed="1">
      <c r="B71" s="62"/>
      <c r="C71" s="17" t="str">
        <f>Languages!C240</f>
        <v>Bus depot</v>
      </c>
      <c r="D71" s="87"/>
      <c r="E71" s="51"/>
      <c r="F71" s="23"/>
      <c r="G71" s="73"/>
      <c r="H71" s="30">
        <f>IF(F71=Languages!$I$149,1,IF(F71=Languages!$I$150,2,IF(F71=Languages!$I$151,3,IF(F71=Languages!$I$152,4,0))))</f>
        <v>0</v>
      </c>
      <c r="I71" s="25"/>
      <c r="J71" s="65">
        <v>2</v>
      </c>
      <c r="M71" s="2"/>
      <c r="O71" s="2"/>
      <c r="P71" s="4"/>
      <c r="Q71" s="12"/>
      <c r="R71" s="4"/>
      <c r="S71" s="4"/>
      <c r="T71" s="4"/>
    </row>
    <row r="72" spans="2:20" ht="29" hidden="1" customHeight="1" outlineLevel="2">
      <c r="B72" s="16"/>
      <c r="C72" s="225"/>
      <c r="D72" s="226"/>
      <c r="E72" s="226"/>
      <c r="F72" s="226"/>
      <c r="G72" s="226"/>
      <c r="H72" s="226"/>
      <c r="I72" s="226"/>
      <c r="J72" s="227"/>
      <c r="M72" s="2"/>
      <c r="O72" s="2"/>
      <c r="P72" s="4"/>
      <c r="Q72" s="12"/>
      <c r="R72" s="4"/>
      <c r="S72" s="4"/>
      <c r="T72" s="4"/>
    </row>
    <row r="73" spans="2:20" ht="31" customHeight="1" outlineLevel="1" collapsed="1">
      <c r="B73" s="62"/>
      <c r="C73" s="17" t="str">
        <f>Languages!C241</f>
        <v>Parking structures</v>
      </c>
      <c r="D73" s="87"/>
      <c r="E73" s="51"/>
      <c r="F73" s="23"/>
      <c r="G73" s="73"/>
      <c r="H73" s="30">
        <f>IF(F73=Languages!$I$149,1,IF(F73=Languages!$I$150,2,IF(F73=Languages!$I$151,3,IF(F73=Languages!$I$152,4,0))))</f>
        <v>0</v>
      </c>
      <c r="I73" s="25"/>
      <c r="J73" s="65">
        <v>2</v>
      </c>
      <c r="M73" s="2"/>
      <c r="O73" s="2"/>
      <c r="P73" s="4"/>
      <c r="Q73" s="12"/>
      <c r="R73" s="4"/>
      <c r="S73" s="4"/>
      <c r="T73" s="4"/>
    </row>
    <row r="74" spans="2:20" ht="29" hidden="1" customHeight="1" outlineLevel="2">
      <c r="B74" s="16"/>
      <c r="C74" s="225"/>
      <c r="D74" s="226"/>
      <c r="E74" s="226"/>
      <c r="F74" s="226"/>
      <c r="G74" s="226"/>
      <c r="H74" s="226"/>
      <c r="I74" s="226"/>
      <c r="J74" s="227"/>
      <c r="M74" s="2"/>
      <c r="O74" s="2"/>
      <c r="P74" s="4"/>
      <c r="Q74" s="12"/>
      <c r="R74" s="4"/>
      <c r="S74" s="4"/>
      <c r="T74" s="4"/>
    </row>
    <row r="75" spans="2:20" ht="31" customHeight="1" outlineLevel="1" collapsed="1" thickBot="1">
      <c r="B75" s="62"/>
      <c r="C75" s="17"/>
      <c r="D75" s="87"/>
      <c r="E75" s="51"/>
      <c r="F75" s="23"/>
      <c r="G75" s="73"/>
      <c r="H75" s="30">
        <f>IF(F75=Languages!$I$149,1,IF(F75=Languages!$I$150,2,IF(F75=Languages!$I$151,3,IF(F75=Languages!$I$152,4,0))))</f>
        <v>0</v>
      </c>
      <c r="I75" s="25"/>
      <c r="J75" s="65">
        <v>2</v>
      </c>
      <c r="M75" s="2"/>
      <c r="O75" s="2"/>
      <c r="P75" s="4"/>
      <c r="Q75" s="12"/>
      <c r="R75" s="4"/>
      <c r="S75" s="4"/>
      <c r="T75" s="4"/>
    </row>
    <row r="76" spans="2:20" ht="29" hidden="1" customHeight="1" outlineLevel="2" thickBot="1">
      <c r="B76" s="16"/>
      <c r="C76" s="225"/>
      <c r="D76" s="226"/>
      <c r="E76" s="226"/>
      <c r="F76" s="226"/>
      <c r="G76" s="226"/>
      <c r="H76" s="226"/>
      <c r="I76" s="226"/>
      <c r="J76" s="227"/>
      <c r="M76" s="2"/>
      <c r="O76" s="2"/>
      <c r="P76" s="4"/>
      <c r="Q76" s="12"/>
      <c r="R76" s="4"/>
      <c r="S76" s="4"/>
      <c r="T76" s="4"/>
    </row>
    <row r="77" spans="2:20" ht="16" customHeight="1">
      <c r="B77" s="35"/>
      <c r="C77" s="36" t="str">
        <f>Urban!$C$40</f>
        <v>International Initiative for Sustainable Built Environment</v>
      </c>
      <c r="D77" s="35"/>
      <c r="E77" s="54"/>
      <c r="F77" s="35"/>
      <c r="G77" s="35"/>
      <c r="H77" s="35"/>
      <c r="I77" s="35"/>
      <c r="J77" s="35"/>
      <c r="M77" s="2"/>
      <c r="O77" s="2"/>
      <c r="P77" s="4"/>
      <c r="Q77" s="12"/>
      <c r="R77" s="4"/>
      <c r="S77" s="4"/>
      <c r="T77" s="4"/>
    </row>
    <row r="78" spans="2:20" s="41" customFormat="1" ht="26" customHeight="1">
      <c r="C78" s="45" t="str">
        <f>Urban!$C$12</f>
        <v>Damage Assessments for Sustainable Reconstruction in Ukraine</v>
      </c>
      <c r="D78" s="42"/>
      <c r="E78" s="50"/>
      <c r="G78" s="43"/>
      <c r="H78" s="44"/>
      <c r="I78" s="120" t="s">
        <v>212</v>
      </c>
      <c r="J78" s="121">
        <v>8</v>
      </c>
      <c r="K78" s="122"/>
      <c r="L78" s="122"/>
      <c r="M78" s="2"/>
      <c r="Q78" s="12"/>
    </row>
    <row r="79" spans="2:20" ht="5" customHeight="1" collapsed="1" thickBot="1">
      <c r="B79" s="46"/>
      <c r="C79" s="38"/>
      <c r="D79" s="9"/>
      <c r="E79" s="49"/>
      <c r="F79" s="9"/>
      <c r="G79" s="9"/>
      <c r="H79" s="9"/>
      <c r="I79" s="9"/>
      <c r="J79" s="46"/>
      <c r="M79" s="2"/>
      <c r="O79" s="2"/>
      <c r="P79" s="4"/>
      <c r="Q79" s="12"/>
      <c r="R79" s="4"/>
      <c r="S79" s="4"/>
      <c r="T79" s="4"/>
    </row>
    <row r="80" spans="2:20" ht="18" customHeight="1" thickBot="1">
      <c r="B80" s="230"/>
      <c r="C80" s="231"/>
      <c r="D80" s="234" t="str">
        <f>Urban!$D$14</f>
        <v>Area and/or quantity affected</v>
      </c>
      <c r="E80" s="235"/>
      <c r="F80" s="254" t="str">
        <f>Urban!$F$14</f>
        <v>Damage caused</v>
      </c>
      <c r="G80" s="255"/>
      <c r="H80" s="256"/>
      <c r="I80" s="257" t="str">
        <f>Urban!$I$14</f>
        <v>Action required</v>
      </c>
      <c r="J80" s="259" t="str">
        <f>Urban!$J$14</f>
        <v>Priority
0 to 3</v>
      </c>
      <c r="L80" s="290" t="str">
        <f>Urban!$L$14</f>
        <v>Selections and values are all hypothetical and are only intended to show how the system could work.
Click on blue cells to select from lists.  Enter text in yellow cells.
Don't forget to use the 3 buttons in upper left corner to see levels of detail.</v>
      </c>
      <c r="M80" s="93"/>
      <c r="N80" s="2"/>
      <c r="O80" s="2"/>
      <c r="P80" s="4"/>
      <c r="Q80" s="12"/>
      <c r="R80" s="4"/>
      <c r="S80" s="4"/>
      <c r="T80" s="4"/>
    </row>
    <row r="81" spans="2:20" ht="39" customHeight="1">
      <c r="B81" s="228" t="str">
        <f>Languages!$G$150</f>
        <v>System or Facility</v>
      </c>
      <c r="C81" s="229"/>
      <c r="D81" s="236"/>
      <c r="E81" s="237"/>
      <c r="F81" s="109" t="str">
        <f>Urban!$F$15</f>
        <v>Damage level
 (select one per cell)</v>
      </c>
      <c r="G81" s="116" t="str">
        <f>Urban!$G$15</f>
        <v>Percent affected</v>
      </c>
      <c r="H81" s="110" t="str">
        <f>Urban!$H$15</f>
        <v>Severity  0 to 4</v>
      </c>
      <c r="I81" s="258"/>
      <c r="J81" s="260"/>
      <c r="L81" s="291"/>
      <c r="M81" s="93"/>
      <c r="O81" s="2"/>
      <c r="P81" s="4"/>
      <c r="Q81" s="12"/>
      <c r="R81" s="4"/>
      <c r="S81" s="4"/>
      <c r="T81" s="4"/>
    </row>
    <row r="82" spans="2:20" ht="42" customHeight="1">
      <c r="B82" s="261" t="str">
        <f>Languages!$C$154</f>
        <v>Other Built Structures</v>
      </c>
      <c r="C82" s="262"/>
      <c r="D82" s="232" t="s">
        <v>163</v>
      </c>
      <c r="E82" s="233"/>
      <c r="F82" s="252" t="str">
        <f>Urban!$F$16</f>
        <v>See Damage Levels and Severity for specific systems below</v>
      </c>
      <c r="G82" s="253"/>
      <c r="H82" s="27">
        <f>IF(SUM(H90:H116)=0,0,SUM(H90:H116)/COUNTIF(H90:H116,"&gt;0"))</f>
        <v>0</v>
      </c>
      <c r="I82" s="22" t="str">
        <f>Urban!$I$16</f>
        <v>See Actions and Priorities for specific systems below</v>
      </c>
      <c r="J82" s="28">
        <f>SUM(J90:J116)/COUNTIF(J90:J116,"&gt;0")</f>
        <v>2</v>
      </c>
      <c r="L82" s="291"/>
      <c r="M82" s="2"/>
      <c r="O82" s="2"/>
      <c r="P82" s="4"/>
      <c r="Q82" s="12"/>
      <c r="R82" s="4"/>
      <c r="S82" s="4"/>
      <c r="T82" s="4"/>
    </row>
    <row r="83" spans="2:20" ht="55" customHeight="1">
      <c r="B83" s="249"/>
      <c r="C83" s="250"/>
      <c r="D83" s="250"/>
      <c r="E83" s="250"/>
      <c r="F83" s="250"/>
      <c r="G83" s="250"/>
      <c r="H83" s="250"/>
      <c r="I83" s="250"/>
      <c r="J83" s="251"/>
      <c r="L83" s="292"/>
      <c r="M83" s="93"/>
      <c r="O83" s="2"/>
      <c r="P83" s="4"/>
      <c r="Q83" s="12"/>
      <c r="R83" s="4"/>
      <c r="S83" s="4"/>
      <c r="T83" s="4"/>
    </row>
    <row r="84" spans="2:20" ht="29" customHeight="1" outlineLevel="1">
      <c r="B84" s="16"/>
      <c r="C84" s="17" t="str">
        <f>Languages!C243</f>
        <v xml:space="preserve">Playground(s) </v>
      </c>
      <c r="D84" s="57">
        <v>9</v>
      </c>
      <c r="E84" s="55" t="s">
        <v>170</v>
      </c>
      <c r="F84" s="23"/>
      <c r="G84" s="26">
        <v>0.2</v>
      </c>
      <c r="H84" s="30">
        <f>IF(F84=Languages!$I$149,1,IF(F84=Languages!$I$150,2,IF(F84=Languages!$I$151,3,IF(F84=Languages!$I$152,4,0))))</f>
        <v>0</v>
      </c>
      <c r="I84" s="25"/>
      <c r="J84" s="65">
        <v>2</v>
      </c>
      <c r="M84" s="2"/>
      <c r="O84" s="2"/>
      <c r="P84" s="4"/>
      <c r="Q84" s="12"/>
      <c r="R84" s="4"/>
      <c r="S84" s="4"/>
      <c r="T84" s="4"/>
    </row>
    <row r="85" spans="2:20" ht="29" hidden="1" customHeight="1" outlineLevel="2">
      <c r="B85" s="16"/>
      <c r="C85" s="225"/>
      <c r="D85" s="226"/>
      <c r="E85" s="226"/>
      <c r="F85" s="226"/>
      <c r="G85" s="226"/>
      <c r="H85" s="226"/>
      <c r="I85" s="226"/>
      <c r="J85" s="227"/>
      <c r="M85" s="2"/>
      <c r="O85" s="2"/>
      <c r="P85" s="4"/>
      <c r="Q85" s="12"/>
      <c r="R85" s="4"/>
      <c r="S85" s="4"/>
      <c r="T85" s="4"/>
    </row>
    <row r="86" spans="2:20" ht="29" customHeight="1" outlineLevel="1" collapsed="1">
      <c r="B86" s="16"/>
      <c r="C86" s="17" t="str">
        <f>Languages!C244</f>
        <v>Sports fields</v>
      </c>
      <c r="D86" s="57">
        <v>6</v>
      </c>
      <c r="E86" s="55" t="s">
        <v>170</v>
      </c>
      <c r="F86" s="23"/>
      <c r="G86" s="26" t="s">
        <v>32</v>
      </c>
      <c r="H86" s="30">
        <f>IF(F86=Languages!$I$149,1,IF(F86=Languages!$I$150,2,IF(F86=Languages!$I$151,3,IF(F86=Languages!$I$152,4,0))))</f>
        <v>0</v>
      </c>
      <c r="I86" s="25"/>
      <c r="J86" s="65">
        <v>2</v>
      </c>
      <c r="M86" s="2"/>
      <c r="O86" s="2"/>
      <c r="P86" s="4"/>
      <c r="Q86" s="12"/>
      <c r="R86" s="4"/>
      <c r="S86" s="4"/>
      <c r="T86" s="4"/>
    </row>
    <row r="87" spans="2:20" ht="29" hidden="1" customHeight="1" outlineLevel="2">
      <c r="B87" s="16"/>
      <c r="C87" s="225"/>
      <c r="D87" s="226"/>
      <c r="E87" s="226"/>
      <c r="F87" s="226"/>
      <c r="G87" s="226"/>
      <c r="H87" s="226"/>
      <c r="I87" s="226"/>
      <c r="J87" s="227"/>
      <c r="M87" s="2"/>
      <c r="O87" s="2"/>
      <c r="P87" s="4"/>
      <c r="Q87" s="12"/>
      <c r="R87" s="4"/>
      <c r="S87" s="4"/>
      <c r="T87" s="4"/>
    </row>
    <row r="88" spans="2:20" ht="29" customHeight="1" outlineLevel="1" collapsed="1">
      <c r="B88" s="16"/>
      <c r="C88" s="17" t="str">
        <f>Languages!C245</f>
        <v>Community garden(s)</v>
      </c>
      <c r="D88" s="57">
        <v>99</v>
      </c>
      <c r="E88" s="55" t="s">
        <v>171</v>
      </c>
      <c r="F88" s="23"/>
      <c r="G88" s="26">
        <v>0.6</v>
      </c>
      <c r="H88" s="30">
        <f>IF(F88=Languages!$I$149,1,IF(F88=Languages!$I$150,2,IF(F88=Languages!$I$151,3,IF(F88=Languages!$I$152,4,0))))</f>
        <v>0</v>
      </c>
      <c r="I88" s="25"/>
      <c r="J88" s="65">
        <v>2</v>
      </c>
      <c r="M88" s="2"/>
      <c r="O88" s="2"/>
      <c r="P88" s="4"/>
      <c r="Q88" s="12"/>
      <c r="R88" s="4"/>
      <c r="S88" s="4"/>
      <c r="T88" s="4"/>
    </row>
    <row r="89" spans="2:20" ht="29" hidden="1" customHeight="1" outlineLevel="2">
      <c r="B89" s="16"/>
      <c r="C89" s="225"/>
      <c r="D89" s="226"/>
      <c r="E89" s="226"/>
      <c r="F89" s="226"/>
      <c r="G89" s="226"/>
      <c r="H89" s="226"/>
      <c r="I89" s="226"/>
      <c r="J89" s="227"/>
      <c r="M89" s="2"/>
      <c r="O89" s="2"/>
      <c r="P89" s="4"/>
      <c r="Q89" s="12"/>
      <c r="R89" s="4"/>
      <c r="S89" s="4"/>
      <c r="T89" s="4"/>
    </row>
    <row r="90" spans="2:20" ht="29" customHeight="1" outlineLevel="1" collapsed="1">
      <c r="B90" s="62"/>
      <c r="C90" s="17" t="str">
        <f>Languages!C246</f>
        <v>Cemeteries</v>
      </c>
      <c r="D90" s="89"/>
      <c r="E90" s="51"/>
      <c r="F90" s="25"/>
      <c r="G90" s="26">
        <v>0.6</v>
      </c>
      <c r="H90" s="30">
        <f>IF(F90=Languages!$I$149,1,IF(F90=Languages!$I$150,2,IF(F90=Languages!$I$151,3,IF(F90=Languages!$I$152,4,0))))</f>
        <v>0</v>
      </c>
      <c r="I90" s="25"/>
      <c r="J90" s="65">
        <v>2</v>
      </c>
      <c r="M90" s="2"/>
      <c r="O90" s="2"/>
      <c r="P90" s="4"/>
      <c r="Q90" s="12"/>
      <c r="R90" s="4"/>
      <c r="S90" s="4"/>
      <c r="T90" s="4"/>
    </row>
    <row r="91" spans="2:20" ht="29" hidden="1" customHeight="1" outlineLevel="2">
      <c r="B91" s="16"/>
      <c r="C91" s="225"/>
      <c r="D91" s="226"/>
      <c r="E91" s="226"/>
      <c r="F91" s="226"/>
      <c r="G91" s="226"/>
      <c r="H91" s="226"/>
      <c r="I91" s="226"/>
      <c r="J91" s="227"/>
      <c r="M91" s="2"/>
      <c r="O91" s="2"/>
      <c r="P91" s="4"/>
      <c r="Q91" s="12"/>
      <c r="R91" s="4"/>
      <c r="S91" s="4"/>
      <c r="T91" s="4"/>
    </row>
    <row r="92" spans="2:20" ht="29" customHeight="1" outlineLevel="1" collapsed="1">
      <c r="B92" s="68"/>
      <c r="C92" s="17" t="str">
        <f>Languages!C247</f>
        <v>Monuments</v>
      </c>
      <c r="D92" s="89"/>
      <c r="E92" s="51"/>
      <c r="F92" s="23"/>
      <c r="G92" s="26"/>
      <c r="H92" s="30">
        <f>IF(F92=Languages!$I$149,1,IF(F92=Languages!$I$150,2,IF(F92=Languages!$I$151,3,IF(F92=Languages!$I$152,4,0))))</f>
        <v>0</v>
      </c>
      <c r="I92" s="25"/>
      <c r="J92" s="65">
        <v>2</v>
      </c>
      <c r="M92" s="2"/>
      <c r="O92" s="2"/>
      <c r="P92" s="4"/>
      <c r="Q92" s="12"/>
      <c r="R92" s="4"/>
      <c r="S92" s="4"/>
      <c r="T92" s="4"/>
    </row>
    <row r="93" spans="2:20" ht="29" hidden="1" customHeight="1" outlineLevel="2">
      <c r="B93" s="16"/>
      <c r="C93" s="225"/>
      <c r="D93" s="226"/>
      <c r="E93" s="226"/>
      <c r="F93" s="226"/>
      <c r="G93" s="226"/>
      <c r="H93" s="226"/>
      <c r="I93" s="226"/>
      <c r="J93" s="227"/>
      <c r="M93" s="2"/>
      <c r="O93" s="2"/>
      <c r="P93" s="4"/>
      <c r="Q93" s="12"/>
      <c r="R93" s="4"/>
      <c r="S93" s="4"/>
      <c r="T93" s="4"/>
    </row>
    <row r="94" spans="2:20" ht="29" customHeight="1" outlineLevel="1" collapsed="1">
      <c r="B94" s="68"/>
      <c r="C94" s="17" t="str">
        <f>Languages!C248</f>
        <v>Bridges</v>
      </c>
      <c r="D94" s="89"/>
      <c r="E94" s="51"/>
      <c r="F94" s="23"/>
      <c r="G94" s="26"/>
      <c r="H94" s="30">
        <f>IF(F94=Languages!$I$149,1,IF(F94=Languages!$I$150,2,IF(F94=Languages!$I$151,3,IF(F94=Languages!$I$152,4,0))))</f>
        <v>0</v>
      </c>
      <c r="I94" s="25"/>
      <c r="J94" s="65">
        <v>2</v>
      </c>
      <c r="M94" s="2"/>
      <c r="O94" s="2"/>
      <c r="P94" s="4"/>
      <c r="Q94" s="12"/>
      <c r="R94" s="4"/>
      <c r="S94" s="4"/>
      <c r="T94" s="4"/>
    </row>
    <row r="95" spans="2:20" ht="29" hidden="1" customHeight="1" outlineLevel="2">
      <c r="B95" s="16"/>
      <c r="C95" s="225"/>
      <c r="D95" s="226"/>
      <c r="E95" s="226"/>
      <c r="F95" s="226"/>
      <c r="G95" s="226"/>
      <c r="H95" s="226"/>
      <c r="I95" s="226"/>
      <c r="J95" s="227"/>
      <c r="M95" s="2"/>
      <c r="O95" s="2"/>
      <c r="P95" s="4"/>
      <c r="Q95" s="12"/>
      <c r="R95" s="4"/>
      <c r="S95" s="4"/>
      <c r="T95" s="4"/>
    </row>
    <row r="96" spans="2:20" ht="29" customHeight="1" outlineLevel="1" collapsed="1">
      <c r="B96" s="68"/>
      <c r="C96" s="17" t="str">
        <f>Languages!C249</f>
        <v>Footbridges</v>
      </c>
      <c r="D96" s="89"/>
      <c r="E96" s="51"/>
      <c r="F96" s="23"/>
      <c r="G96" s="26"/>
      <c r="H96" s="30">
        <f>IF(F96=Languages!$I$149,1,IF(F96=Languages!$I$150,2,IF(F96=Languages!$I$151,3,IF(F96=Languages!$I$152,4,0))))</f>
        <v>0</v>
      </c>
      <c r="I96" s="25"/>
      <c r="J96" s="65">
        <v>2</v>
      </c>
      <c r="M96" s="2"/>
      <c r="O96" s="2"/>
      <c r="P96" s="4"/>
      <c r="Q96" s="12"/>
      <c r="R96" s="4"/>
      <c r="S96" s="4"/>
      <c r="T96" s="4"/>
    </row>
    <row r="97" spans="2:20" ht="29" hidden="1" customHeight="1" outlineLevel="2">
      <c r="B97" s="16"/>
      <c r="C97" s="225"/>
      <c r="D97" s="226"/>
      <c r="E97" s="226"/>
      <c r="F97" s="226"/>
      <c r="G97" s="226"/>
      <c r="H97" s="226"/>
      <c r="I97" s="226"/>
      <c r="J97" s="227"/>
      <c r="M97" s="2"/>
      <c r="O97" s="2"/>
      <c r="P97" s="4"/>
      <c r="Q97" s="12"/>
      <c r="R97" s="4"/>
      <c r="S97" s="4"/>
      <c r="T97" s="4"/>
    </row>
    <row r="98" spans="2:20" ht="29" customHeight="1" outlineLevel="1" collapsed="1">
      <c r="B98" s="62"/>
      <c r="C98" s="17" t="str">
        <f>Languages!C250</f>
        <v>Tanks for liquid storage</v>
      </c>
      <c r="D98" s="89"/>
      <c r="E98" s="51"/>
      <c r="F98" s="23"/>
      <c r="G98" s="26"/>
      <c r="H98" s="30">
        <f>IF(F98=Languages!$I$149,1,IF(F98=Languages!$I$150,2,IF(F98=Languages!$I$151,3,IF(F98=Languages!$I$152,4,0))))</f>
        <v>0</v>
      </c>
      <c r="I98" s="25"/>
      <c r="J98" s="65">
        <v>2</v>
      </c>
      <c r="M98" s="2"/>
      <c r="O98" s="2"/>
      <c r="P98" s="4"/>
      <c r="Q98" s="12"/>
      <c r="R98" s="4"/>
      <c r="S98" s="4"/>
      <c r="T98" s="4"/>
    </row>
    <row r="99" spans="2:20" ht="29" hidden="1" customHeight="1" outlineLevel="2">
      <c r="B99" s="16"/>
      <c r="C99" s="225"/>
      <c r="D99" s="226"/>
      <c r="E99" s="226"/>
      <c r="F99" s="226"/>
      <c r="G99" s="226"/>
      <c r="H99" s="226"/>
      <c r="I99" s="226"/>
      <c r="J99" s="227"/>
      <c r="M99" s="2"/>
      <c r="O99" s="2"/>
      <c r="P99" s="4"/>
      <c r="Q99" s="12"/>
      <c r="R99" s="4"/>
      <c r="S99" s="4"/>
      <c r="T99" s="4"/>
    </row>
    <row r="100" spans="2:20" ht="29" customHeight="1" outlineLevel="1" collapsed="1">
      <c r="B100" s="68"/>
      <c r="C100" s="17" t="str">
        <f>Languages!C251</f>
        <v>Warehouse facility</v>
      </c>
      <c r="D100" s="89"/>
      <c r="E100" s="51"/>
      <c r="F100" s="23"/>
      <c r="G100" s="26"/>
      <c r="H100" s="30">
        <f>IF(F100=Languages!$I$149,1,IF(F100=Languages!$I$150,2,IF(F100=Languages!$I$151,3,IF(F100=Languages!$I$152,4,0))))</f>
        <v>0</v>
      </c>
      <c r="I100" s="25"/>
      <c r="J100" s="65">
        <v>2</v>
      </c>
      <c r="M100" s="2"/>
      <c r="O100" s="2"/>
      <c r="P100" s="4"/>
      <c r="Q100" s="12"/>
      <c r="R100" s="4"/>
      <c r="S100" s="4"/>
      <c r="T100" s="4"/>
    </row>
    <row r="101" spans="2:20" ht="29" hidden="1" customHeight="1" outlineLevel="2">
      <c r="B101" s="16"/>
      <c r="C101" s="225"/>
      <c r="D101" s="226"/>
      <c r="E101" s="226"/>
      <c r="F101" s="226"/>
      <c r="G101" s="226"/>
      <c r="H101" s="226"/>
      <c r="I101" s="226"/>
      <c r="J101" s="227"/>
      <c r="M101" s="2"/>
      <c r="O101" s="2"/>
      <c r="P101" s="4"/>
      <c r="Q101" s="12"/>
      <c r="R101" s="4"/>
      <c r="S101" s="4"/>
      <c r="T101" s="4"/>
    </row>
    <row r="102" spans="2:20" ht="31" customHeight="1" outlineLevel="1" collapsed="1">
      <c r="B102" s="62"/>
      <c r="C102" s="17" t="str">
        <f>Languages!C252</f>
        <v>Industry facilities</v>
      </c>
      <c r="D102" s="89"/>
      <c r="E102" s="51"/>
      <c r="F102" s="23"/>
      <c r="G102" s="26"/>
      <c r="H102" s="30">
        <f>IF(F102=Languages!$I$149,1,IF(F102=Languages!$I$150,2,IF(F102=Languages!$I$151,3,IF(F102=Languages!$I$152,4,0))))</f>
        <v>0</v>
      </c>
      <c r="I102" s="25"/>
      <c r="J102" s="65">
        <v>2</v>
      </c>
      <c r="M102" s="2"/>
      <c r="O102" s="2"/>
      <c r="P102" s="4"/>
      <c r="Q102" s="12"/>
      <c r="R102" s="4"/>
      <c r="S102" s="4"/>
      <c r="T102" s="4"/>
    </row>
    <row r="103" spans="2:20" ht="29" hidden="1" customHeight="1" outlineLevel="2">
      <c r="B103" s="16"/>
      <c r="C103" s="225"/>
      <c r="D103" s="226"/>
      <c r="E103" s="226"/>
      <c r="F103" s="226"/>
      <c r="G103" s="226"/>
      <c r="H103" s="226"/>
      <c r="I103" s="226"/>
      <c r="J103" s="227"/>
      <c r="M103" s="2"/>
      <c r="O103" s="2"/>
      <c r="P103" s="4"/>
      <c r="Q103" s="12"/>
      <c r="R103" s="4"/>
      <c r="S103" s="4"/>
      <c r="T103" s="4"/>
    </row>
    <row r="104" spans="2:20" ht="31" customHeight="1" outlineLevel="1" collapsed="1">
      <c r="B104" s="62"/>
      <c r="C104" s="17" t="str">
        <f>Languages!C253</f>
        <v>Light manufacturing</v>
      </c>
      <c r="D104" s="89"/>
      <c r="E104" s="51"/>
      <c r="F104" s="23"/>
      <c r="G104" s="26"/>
      <c r="H104" s="30">
        <f>IF(F104=Languages!$I$149,1,IF(F104=Languages!$I$150,2,IF(F104=Languages!$I$151,3,IF(F104=Languages!$I$152,4,0))))</f>
        <v>0</v>
      </c>
      <c r="I104" s="25"/>
      <c r="J104" s="65">
        <v>2</v>
      </c>
      <c r="M104" s="2"/>
      <c r="O104" s="2"/>
      <c r="P104" s="4"/>
      <c r="Q104" s="12"/>
      <c r="R104" s="4"/>
      <c r="S104" s="4"/>
      <c r="T104" s="4"/>
    </row>
    <row r="105" spans="2:20" ht="29" hidden="1" customHeight="1" outlineLevel="2">
      <c r="B105" s="16"/>
      <c r="C105" s="225"/>
      <c r="D105" s="226"/>
      <c r="E105" s="226"/>
      <c r="F105" s="226"/>
      <c r="G105" s="226"/>
      <c r="H105" s="226"/>
      <c r="I105" s="226"/>
      <c r="J105" s="227"/>
      <c r="M105" s="2"/>
      <c r="O105" s="2"/>
      <c r="P105" s="4"/>
      <c r="Q105" s="12"/>
      <c r="R105" s="4"/>
      <c r="S105" s="4"/>
      <c r="T105" s="4"/>
    </row>
    <row r="106" spans="2:20" ht="29" customHeight="1" outlineLevel="1" collapsed="1">
      <c r="B106" s="62"/>
      <c r="C106" s="17" t="str">
        <f>Languages!C254</f>
        <v>Heavy manufacturing</v>
      </c>
      <c r="D106" s="89"/>
      <c r="E106" s="51"/>
      <c r="F106" s="23"/>
      <c r="G106" s="26"/>
      <c r="H106" s="30">
        <f>IF(F106=Languages!$I$149,1,IF(F106=Languages!$I$150,2,IF(F106=Languages!$I$151,3,IF(F106=Languages!$I$152,4,0))))</f>
        <v>0</v>
      </c>
      <c r="I106" s="25"/>
      <c r="J106" s="65">
        <v>2</v>
      </c>
      <c r="M106" s="2"/>
      <c r="O106" s="2"/>
      <c r="P106" s="4"/>
      <c r="Q106" s="12"/>
      <c r="R106" s="4"/>
      <c r="S106" s="4"/>
      <c r="T106" s="4"/>
    </row>
    <row r="107" spans="2:20" ht="29" hidden="1" customHeight="1" outlineLevel="2">
      <c r="B107" s="16"/>
      <c r="C107" s="225"/>
      <c r="D107" s="226"/>
      <c r="E107" s="226"/>
      <c r="F107" s="226"/>
      <c r="G107" s="226"/>
      <c r="H107" s="226"/>
      <c r="I107" s="226"/>
      <c r="J107" s="227"/>
      <c r="M107" s="2"/>
      <c r="O107" s="2"/>
      <c r="P107" s="4"/>
      <c r="Q107" s="12"/>
      <c r="R107" s="4"/>
      <c r="S107" s="4"/>
      <c r="T107" s="4"/>
    </row>
    <row r="108" spans="2:20" ht="29" customHeight="1" outlineLevel="1" collapsed="1">
      <c r="B108" s="68"/>
      <c r="D108" s="89"/>
      <c r="E108" s="51"/>
      <c r="F108" s="23"/>
      <c r="G108" s="26"/>
      <c r="H108" s="30">
        <f>IF(F108=Languages!$I$149,1,IF(F108=Languages!$I$150,2,IF(F108=Languages!$I$151,3,IF(F108=Languages!$I$152,4,0))))</f>
        <v>0</v>
      </c>
      <c r="I108" s="25"/>
      <c r="J108" s="65">
        <v>2</v>
      </c>
      <c r="M108" s="2"/>
      <c r="O108" s="2"/>
      <c r="P108" s="4"/>
      <c r="Q108" s="12"/>
      <c r="R108" s="4"/>
      <c r="S108" s="4"/>
      <c r="T108" s="4"/>
    </row>
    <row r="109" spans="2:20" ht="29" hidden="1" customHeight="1" outlineLevel="2">
      <c r="B109" s="16"/>
      <c r="C109" s="225"/>
      <c r="D109" s="226"/>
      <c r="E109" s="226"/>
      <c r="F109" s="226"/>
      <c r="G109" s="226"/>
      <c r="H109" s="226"/>
      <c r="I109" s="226"/>
      <c r="J109" s="227"/>
      <c r="M109" s="2"/>
      <c r="O109" s="2"/>
      <c r="P109" s="4"/>
      <c r="Q109" s="12"/>
      <c r="R109" s="4"/>
      <c r="S109" s="4"/>
      <c r="T109" s="4"/>
    </row>
    <row r="110" spans="2:20" ht="29" customHeight="1" outlineLevel="1" collapsed="1">
      <c r="B110" s="68"/>
      <c r="C110" s="69"/>
      <c r="D110" s="89"/>
      <c r="E110" s="51"/>
      <c r="F110" s="23"/>
      <c r="G110" s="26"/>
      <c r="H110" s="30">
        <f>IF(F110=Languages!$I$149,1,IF(F110=Languages!$I$150,2,IF(F110=Languages!$I$151,3,IF(F110=Languages!$I$152,4,0))))</f>
        <v>0</v>
      </c>
      <c r="I110" s="25"/>
      <c r="J110" s="65">
        <v>2</v>
      </c>
      <c r="M110" s="2"/>
      <c r="O110" s="2"/>
      <c r="P110" s="4"/>
      <c r="Q110" s="12"/>
      <c r="R110" s="4"/>
      <c r="S110" s="4"/>
      <c r="T110" s="4"/>
    </row>
    <row r="111" spans="2:20" ht="29" hidden="1" customHeight="1" outlineLevel="2">
      <c r="B111" s="16"/>
      <c r="C111" s="225"/>
      <c r="D111" s="226"/>
      <c r="E111" s="226"/>
      <c r="F111" s="226"/>
      <c r="G111" s="226"/>
      <c r="H111" s="226"/>
      <c r="I111" s="226"/>
      <c r="J111" s="227"/>
      <c r="M111" s="2"/>
      <c r="O111" s="2"/>
      <c r="P111" s="4"/>
      <c r="Q111" s="12"/>
      <c r="R111" s="4"/>
      <c r="S111" s="4"/>
      <c r="T111" s="4"/>
    </row>
    <row r="112" spans="2:20" ht="29" customHeight="1" outlineLevel="1" collapsed="1">
      <c r="B112" s="68"/>
      <c r="D112" s="89"/>
      <c r="E112" s="51"/>
      <c r="F112" s="23"/>
      <c r="G112" s="26"/>
      <c r="H112" s="30">
        <f>IF(F112=Languages!$I$149,1,IF(F112=Languages!$I$150,2,IF(F112=Languages!$I$151,3,IF(F112=Languages!$I$152,4,0))))</f>
        <v>0</v>
      </c>
      <c r="I112" s="25"/>
      <c r="J112" s="65">
        <v>2</v>
      </c>
      <c r="M112" s="2"/>
      <c r="O112" s="2"/>
      <c r="P112" s="4"/>
      <c r="Q112" s="12"/>
      <c r="R112" s="4"/>
      <c r="S112" s="4"/>
      <c r="T112" s="4"/>
    </row>
    <row r="113" spans="2:20" ht="29" hidden="1" customHeight="1" outlineLevel="2">
      <c r="B113" s="16"/>
      <c r="C113" s="225"/>
      <c r="D113" s="226"/>
      <c r="E113" s="226"/>
      <c r="F113" s="226"/>
      <c r="G113" s="226"/>
      <c r="H113" s="226"/>
      <c r="I113" s="226"/>
      <c r="J113" s="227"/>
      <c r="M113" s="2"/>
      <c r="O113" s="2"/>
      <c r="P113" s="4"/>
      <c r="Q113" s="12"/>
      <c r="R113" s="4"/>
      <c r="S113" s="4"/>
      <c r="T113" s="4"/>
    </row>
    <row r="114" spans="2:20" ht="29" customHeight="1" outlineLevel="1" collapsed="1">
      <c r="B114" s="68"/>
      <c r="C114" s="69"/>
      <c r="D114" s="89"/>
      <c r="E114" s="51"/>
      <c r="F114" s="23"/>
      <c r="G114" s="26"/>
      <c r="H114" s="30">
        <f>IF(F114=Languages!$I$149,1,IF(F114=Languages!$I$150,2,IF(F114=Languages!$I$151,3,IF(F114=Languages!$I$152,4,0))))</f>
        <v>0</v>
      </c>
      <c r="I114" s="25"/>
      <c r="J114" s="65">
        <v>2</v>
      </c>
      <c r="M114" s="2"/>
      <c r="O114" s="2"/>
      <c r="P114" s="4"/>
      <c r="Q114" s="12"/>
      <c r="R114" s="4"/>
      <c r="S114" s="4"/>
      <c r="T114" s="4"/>
    </row>
    <row r="115" spans="2:20" ht="29" hidden="1" customHeight="1" outlineLevel="2">
      <c r="B115" s="16"/>
      <c r="C115" s="225"/>
      <c r="D115" s="226"/>
      <c r="E115" s="226"/>
      <c r="F115" s="226"/>
      <c r="G115" s="226"/>
      <c r="H115" s="226"/>
      <c r="I115" s="226"/>
      <c r="J115" s="227"/>
      <c r="M115" s="2"/>
      <c r="O115" s="2"/>
      <c r="P115" s="4"/>
      <c r="Q115" s="12"/>
      <c r="R115" s="4"/>
      <c r="S115" s="4"/>
      <c r="T115" s="4"/>
    </row>
    <row r="116" spans="2:20" ht="29" customHeight="1" outlineLevel="1" collapsed="1" thickBot="1">
      <c r="B116" s="92"/>
      <c r="C116" s="76"/>
      <c r="D116" s="91"/>
      <c r="E116" s="83"/>
      <c r="F116" s="23"/>
      <c r="G116" s="26"/>
      <c r="H116" s="80">
        <f>IF(F116=Languages!$I$149,1,IF(F116=Languages!$I$150,2,IF(F116=Languages!$I$151,3,IF(F116=Languages!$I$152,4,0))))</f>
        <v>0</v>
      </c>
      <c r="I116" s="25"/>
      <c r="J116" s="65">
        <v>2</v>
      </c>
      <c r="M116" s="2"/>
      <c r="O116" s="2"/>
      <c r="P116" s="4"/>
      <c r="Q116" s="12"/>
      <c r="R116" s="4"/>
      <c r="S116" s="4"/>
      <c r="T116" s="4"/>
    </row>
    <row r="117" spans="2:20" ht="29" hidden="1" customHeight="1" outlineLevel="2" thickBot="1">
      <c r="B117" s="19"/>
      <c r="C117" s="222"/>
      <c r="D117" s="223"/>
      <c r="E117" s="223"/>
      <c r="F117" s="223"/>
      <c r="G117" s="223"/>
      <c r="H117" s="223"/>
      <c r="I117" s="223"/>
      <c r="J117" s="224"/>
      <c r="M117" s="2"/>
      <c r="O117" s="2"/>
      <c r="P117" s="4"/>
      <c r="Q117" s="12"/>
      <c r="R117" s="4"/>
      <c r="S117" s="4"/>
      <c r="T117" s="4"/>
    </row>
    <row r="118" spans="2:20" ht="16" customHeight="1">
      <c r="B118" s="35"/>
      <c r="C118" s="36" t="str">
        <f>Urban!$C$40</f>
        <v>International Initiative for Sustainable Built Environment</v>
      </c>
      <c r="D118" s="35"/>
      <c r="E118" s="54"/>
      <c r="F118" s="35"/>
      <c r="G118" s="35"/>
      <c r="H118" s="35"/>
      <c r="I118" s="35"/>
      <c r="J118" s="35"/>
      <c r="M118" s="2"/>
      <c r="O118" s="2"/>
      <c r="P118" s="4"/>
      <c r="Q118" s="12"/>
      <c r="R118" s="4"/>
      <c r="S118" s="4"/>
      <c r="T118" s="4"/>
    </row>
    <row r="119" spans="2:20" s="41" customFormat="1" ht="26" customHeight="1">
      <c r="C119" s="45" t="str">
        <f>Urban!$C$12</f>
        <v>Damage Assessments for Sustainable Reconstruction in Ukraine</v>
      </c>
      <c r="D119" s="42"/>
      <c r="E119" s="50"/>
      <c r="G119" s="43"/>
      <c r="H119" s="44"/>
      <c r="I119" s="120" t="s">
        <v>212</v>
      </c>
      <c r="J119" s="121">
        <v>9</v>
      </c>
      <c r="K119" s="122"/>
      <c r="L119" s="122"/>
      <c r="M119" s="2"/>
      <c r="Q119" s="12"/>
    </row>
    <row r="120" spans="2:20" ht="5" customHeight="1" collapsed="1" thickBot="1">
      <c r="B120" s="46"/>
      <c r="C120" s="38"/>
      <c r="D120" s="9"/>
      <c r="E120" s="49"/>
      <c r="F120" s="9"/>
      <c r="G120" s="9"/>
      <c r="H120" s="9"/>
      <c r="I120" s="9"/>
      <c r="J120" s="46"/>
      <c r="M120" s="2"/>
      <c r="O120" s="2"/>
      <c r="P120" s="4"/>
      <c r="Q120" s="12"/>
      <c r="R120" s="4"/>
      <c r="S120" s="4"/>
      <c r="T120" s="4"/>
    </row>
    <row r="121" spans="2:20" ht="18" customHeight="1" thickBot="1">
      <c r="B121" s="230"/>
      <c r="C121" s="231"/>
      <c r="D121" s="234" t="str">
        <f>Urban!$D$14</f>
        <v>Area and/or quantity affected</v>
      </c>
      <c r="E121" s="235"/>
      <c r="F121" s="254" t="str">
        <f>Urban!$F$14</f>
        <v>Damage caused</v>
      </c>
      <c r="G121" s="255"/>
      <c r="H121" s="256"/>
      <c r="I121" s="257" t="str">
        <f>Urban!$I$14</f>
        <v>Action required</v>
      </c>
      <c r="J121" s="259" t="str">
        <f>Urban!$J$14</f>
        <v>Priority
0 to 3</v>
      </c>
      <c r="L121" s="290" t="str">
        <f>Urban!$L$14</f>
        <v>Selections and values are all hypothetical and are only intended to show how the system could work.
Click on blue cells to select from lists.  Enter text in yellow cells.
Don't forget to use the 3 buttons in upper left corner to see levels of detail.</v>
      </c>
      <c r="M121" s="93"/>
      <c r="N121" s="2"/>
      <c r="O121" s="2"/>
      <c r="P121" s="4"/>
      <c r="Q121" s="12"/>
      <c r="R121" s="4"/>
      <c r="S121" s="4"/>
      <c r="T121" s="4"/>
    </row>
    <row r="122" spans="2:20" ht="37" customHeight="1">
      <c r="B122" s="228" t="str">
        <f>Languages!$G$150</f>
        <v>System or Facility</v>
      </c>
      <c r="C122" s="229"/>
      <c r="D122" s="236"/>
      <c r="E122" s="237"/>
      <c r="F122" s="109" t="str">
        <f>Urban!$F$15</f>
        <v>Damage level
 (select one per cell)</v>
      </c>
      <c r="G122" s="116" t="str">
        <f>Urban!$G$15</f>
        <v>Percent affected</v>
      </c>
      <c r="H122" s="110" t="str">
        <f>Urban!$H$15</f>
        <v>Severity  0 to 4</v>
      </c>
      <c r="I122" s="258"/>
      <c r="J122" s="260"/>
      <c r="L122" s="291"/>
      <c r="M122" s="93"/>
      <c r="O122" s="2"/>
      <c r="P122" s="4"/>
      <c r="Q122" s="12"/>
      <c r="R122" s="4"/>
      <c r="S122" s="4"/>
      <c r="T122" s="4"/>
    </row>
    <row r="123" spans="2:20" ht="42" customHeight="1">
      <c r="B123" s="264" t="str">
        <f>Languages!$C$155</f>
        <v>Building Components and Assemblies</v>
      </c>
      <c r="C123" s="265"/>
      <c r="D123" s="232" t="s">
        <v>163</v>
      </c>
      <c r="E123" s="233"/>
      <c r="F123" s="252" t="str">
        <f>Urban!$F$16</f>
        <v>See Damage Levels and Severity for specific systems below</v>
      </c>
      <c r="G123" s="253"/>
      <c r="H123" s="27">
        <f>IF(SUM(H129:H151)=0,0,SUM(H129:H151)/COUNTIF(H129:H151,"&gt;0"))</f>
        <v>0</v>
      </c>
      <c r="I123" s="22" t="str">
        <f>Urban!$I$16</f>
        <v>See Actions and Priorities for specific systems below</v>
      </c>
      <c r="J123" s="28">
        <f>SUM(J129:J151)/COUNTIF(J129:J151,"&gt;0")</f>
        <v>2</v>
      </c>
      <c r="L123" s="291"/>
      <c r="M123" s="2"/>
      <c r="O123" s="2"/>
      <c r="P123" s="4"/>
      <c r="Q123" s="12"/>
      <c r="R123" s="4"/>
      <c r="S123" s="4"/>
      <c r="T123" s="4"/>
    </row>
    <row r="124" spans="2:20" ht="54" customHeight="1">
      <c r="B124" s="249"/>
      <c r="C124" s="250"/>
      <c r="D124" s="250"/>
      <c r="E124" s="250"/>
      <c r="F124" s="250"/>
      <c r="G124" s="250"/>
      <c r="H124" s="250"/>
      <c r="I124" s="250"/>
      <c r="J124" s="251"/>
      <c r="L124" s="292"/>
      <c r="M124" s="93"/>
      <c r="O124" s="2"/>
      <c r="P124" s="4"/>
      <c r="Q124" s="12"/>
      <c r="R124" s="4"/>
      <c r="S124" s="4"/>
      <c r="T124" s="4"/>
    </row>
    <row r="125" spans="2:20" ht="29" customHeight="1" outlineLevel="1">
      <c r="B125" s="68"/>
      <c r="C125" s="17" t="str">
        <f>Languages!C256</f>
        <v>Structural concrete debris</v>
      </c>
      <c r="D125" s="88"/>
      <c r="E125" s="71"/>
      <c r="F125" s="23" t="s">
        <v>17</v>
      </c>
      <c r="G125" s="26"/>
      <c r="H125" s="66">
        <f>IF(F125=Languages!$I$149,1,IF(F125=Languages!$I$150,2,IF(F125=Languages!$I$151,3,IF(F125=Languages!$I$152,4,0))))</f>
        <v>1</v>
      </c>
      <c r="I125" s="25"/>
      <c r="J125" s="65">
        <v>2</v>
      </c>
      <c r="M125" s="2"/>
      <c r="O125" s="2"/>
      <c r="P125" s="4"/>
      <c r="Q125" s="12"/>
      <c r="R125" s="4"/>
      <c r="S125" s="4"/>
      <c r="T125" s="4"/>
    </row>
    <row r="126" spans="2:20" ht="29" hidden="1" customHeight="1" outlineLevel="2">
      <c r="B126" s="16"/>
      <c r="C126" s="312"/>
      <c r="D126" s="313"/>
      <c r="E126" s="313"/>
      <c r="F126" s="313"/>
      <c r="G126" s="313"/>
      <c r="H126" s="313"/>
      <c r="I126" s="313"/>
      <c r="J126" s="314"/>
      <c r="M126" s="2"/>
      <c r="O126" s="2"/>
      <c r="P126" s="4"/>
      <c r="Q126" s="12"/>
      <c r="R126" s="4"/>
      <c r="S126" s="4"/>
      <c r="T126" s="4"/>
    </row>
    <row r="127" spans="2:20" ht="29" customHeight="1" outlineLevel="1" collapsed="1">
      <c r="B127" s="68"/>
      <c r="C127" s="17" t="str">
        <f>Languages!C257</f>
        <v>Mixed structural debris</v>
      </c>
      <c r="D127" s="89"/>
      <c r="E127" s="52"/>
      <c r="F127" s="23"/>
      <c r="G127" s="26"/>
      <c r="H127" s="30">
        <f>IF(F127=Languages!$I$149,1,IF(F127=Languages!$I$150,2,IF(F127=Languages!$I$151,3,IF(F127=Languages!$I$152,4,0))))</f>
        <v>0</v>
      </c>
      <c r="I127" s="25"/>
      <c r="J127" s="65">
        <v>2</v>
      </c>
      <c r="M127" s="2"/>
      <c r="O127" s="2"/>
      <c r="P127" s="4"/>
      <c r="Q127" s="12"/>
      <c r="R127" s="4"/>
      <c r="S127" s="4"/>
      <c r="T127" s="4"/>
    </row>
    <row r="128" spans="2:20" ht="29" hidden="1" customHeight="1" outlineLevel="2">
      <c r="B128" s="75"/>
      <c r="C128" s="312"/>
      <c r="D128" s="313"/>
      <c r="E128" s="313"/>
      <c r="F128" s="313"/>
      <c r="G128" s="313"/>
      <c r="H128" s="313"/>
      <c r="I128" s="313"/>
      <c r="J128" s="314"/>
      <c r="M128" s="2"/>
      <c r="O128" s="2"/>
      <c r="P128" s="4"/>
      <c r="Q128" s="12"/>
      <c r="R128" s="4"/>
      <c r="S128" s="4"/>
      <c r="T128" s="4"/>
    </row>
    <row r="129" spans="2:20" ht="29" customHeight="1" outlineLevel="1" collapsed="1">
      <c r="B129" s="95"/>
      <c r="C129" s="17" t="str">
        <f>Languages!C258</f>
        <v>Exterior building envelope</v>
      </c>
      <c r="D129" s="89"/>
      <c r="E129" s="51"/>
      <c r="F129" s="23"/>
      <c r="G129" s="26"/>
      <c r="H129" s="30">
        <f>IF(F129=Languages!$I$149,1,IF(F129=Languages!$I$150,2,IF(F129=Languages!$I$151,3,IF(F129=Languages!$I$152,4,0))))</f>
        <v>0</v>
      </c>
      <c r="I129" s="25"/>
      <c r="J129" s="65">
        <v>2</v>
      </c>
      <c r="M129" s="2"/>
      <c r="O129" s="2"/>
      <c r="P129" s="4"/>
      <c r="Q129" s="12"/>
      <c r="R129" s="4"/>
      <c r="S129" s="4"/>
      <c r="T129" s="4"/>
    </row>
    <row r="130" spans="2:20" ht="29" hidden="1" customHeight="1" outlineLevel="2">
      <c r="B130" s="16"/>
      <c r="C130" s="225"/>
      <c r="D130" s="226"/>
      <c r="E130" s="226"/>
      <c r="F130" s="226"/>
      <c r="G130" s="226"/>
      <c r="H130" s="226"/>
      <c r="I130" s="226"/>
      <c r="J130" s="227"/>
      <c r="M130" s="2"/>
      <c r="O130" s="2"/>
      <c r="P130" s="4"/>
      <c r="Q130" s="12"/>
      <c r="R130" s="4"/>
      <c r="S130" s="4"/>
      <c r="T130" s="4"/>
    </row>
    <row r="131" spans="2:20" ht="29" customHeight="1" outlineLevel="1" collapsed="1">
      <c r="B131" s="68"/>
      <c r="C131" s="17" t="str">
        <f>Languages!C259</f>
        <v>Roof systems</v>
      </c>
      <c r="D131" s="89"/>
      <c r="E131" s="52"/>
      <c r="F131" s="23"/>
      <c r="G131" s="26"/>
      <c r="H131" s="30">
        <f>IF(F131=Languages!$I$149,1,IF(F131=Languages!$I$150,2,IF(F131=Languages!$I$151,3,IF(F131=Languages!$I$152,4,0))))</f>
        <v>0</v>
      </c>
      <c r="I131" s="25"/>
      <c r="J131" s="65">
        <v>2</v>
      </c>
      <c r="M131" s="2"/>
      <c r="O131" s="2"/>
      <c r="P131" s="4"/>
      <c r="Q131" s="12"/>
      <c r="R131" s="4"/>
      <c r="S131" s="4"/>
      <c r="T131" s="4"/>
    </row>
    <row r="132" spans="2:20" ht="29" hidden="1" customHeight="1" outlineLevel="2">
      <c r="B132" s="16"/>
      <c r="C132" s="225"/>
      <c r="D132" s="226"/>
      <c r="E132" s="226"/>
      <c r="F132" s="226"/>
      <c r="G132" s="226"/>
      <c r="H132" s="226"/>
      <c r="I132" s="226"/>
      <c r="J132" s="227"/>
      <c r="M132" s="2"/>
      <c r="O132" s="2"/>
      <c r="P132" s="4"/>
      <c r="Q132" s="12"/>
      <c r="R132" s="4"/>
      <c r="S132" s="4"/>
      <c r="T132" s="4"/>
    </row>
    <row r="133" spans="2:20" ht="29" customHeight="1" outlineLevel="1" collapsed="1">
      <c r="B133" s="68"/>
      <c r="C133" s="17" t="str">
        <f>Languages!C260</f>
        <v>Exterior glazing systems</v>
      </c>
      <c r="D133" s="89"/>
      <c r="E133" s="52"/>
      <c r="F133" s="23"/>
      <c r="G133" s="26"/>
      <c r="H133" s="30">
        <f>IF(F133=Languages!$I$149,1,IF(F133=Languages!$I$150,2,IF(F133=Languages!$I$151,3,IF(F133=Languages!$I$152,4,0))))</f>
        <v>0</v>
      </c>
      <c r="I133" s="25"/>
      <c r="J133" s="65">
        <v>2</v>
      </c>
      <c r="M133" s="2"/>
      <c r="O133" s="2"/>
      <c r="P133" s="4"/>
      <c r="Q133" s="12"/>
      <c r="R133" s="4"/>
      <c r="S133" s="4"/>
      <c r="T133" s="4"/>
    </row>
    <row r="134" spans="2:20" ht="29" hidden="1" customHeight="1" outlineLevel="2">
      <c r="B134" s="16"/>
      <c r="C134" s="225"/>
      <c r="D134" s="226"/>
      <c r="E134" s="226"/>
      <c r="F134" s="226"/>
      <c r="G134" s="226"/>
      <c r="H134" s="226"/>
      <c r="I134" s="226"/>
      <c r="J134" s="227"/>
      <c r="M134" s="2"/>
      <c r="O134" s="2"/>
      <c r="P134" s="4"/>
      <c r="Q134" s="12"/>
      <c r="R134" s="4"/>
      <c r="S134" s="4"/>
      <c r="T134" s="4"/>
    </row>
    <row r="135" spans="2:20" ht="29" customHeight="1" outlineLevel="1" collapsed="1">
      <c r="B135" s="68"/>
      <c r="C135" s="17" t="str">
        <f>Languages!C261</f>
        <v>Balconies</v>
      </c>
      <c r="D135" s="89"/>
      <c r="E135" s="52"/>
      <c r="F135" s="23"/>
      <c r="G135" s="26"/>
      <c r="H135" s="30">
        <f>IF(F135=Languages!$I$149,1,IF(F135=Languages!$I$150,2,IF(F135=Languages!$I$151,3,IF(F135=Languages!$I$152,4,0))))</f>
        <v>0</v>
      </c>
      <c r="I135" s="25"/>
      <c r="J135" s="65">
        <v>2</v>
      </c>
      <c r="M135" s="2"/>
      <c r="O135" s="2"/>
      <c r="P135" s="4"/>
      <c r="Q135" s="12"/>
      <c r="R135" s="4"/>
      <c r="S135" s="4"/>
      <c r="T135" s="4"/>
    </row>
    <row r="136" spans="2:20" ht="29" hidden="1" customHeight="1" outlineLevel="2">
      <c r="B136" s="16"/>
      <c r="C136" s="225"/>
      <c r="D136" s="226"/>
      <c r="E136" s="226"/>
      <c r="F136" s="226"/>
      <c r="G136" s="226"/>
      <c r="H136" s="226"/>
      <c r="I136" s="226"/>
      <c r="J136" s="227"/>
      <c r="M136" s="2"/>
      <c r="O136" s="2"/>
      <c r="P136" s="4"/>
      <c r="Q136" s="12"/>
      <c r="R136" s="4"/>
      <c r="S136" s="4"/>
      <c r="T136" s="4"/>
    </row>
    <row r="137" spans="2:20" ht="29" customHeight="1" outlineLevel="1" collapsed="1">
      <c r="B137" s="62"/>
      <c r="C137" s="17" t="str">
        <f>Languages!C262</f>
        <v>Interior walls</v>
      </c>
      <c r="D137" s="89"/>
      <c r="E137" s="52"/>
      <c r="F137" s="23"/>
      <c r="G137" s="26"/>
      <c r="H137" s="30">
        <f>IF(F137=Languages!$I$149,1,IF(F137=Languages!$I$150,2,IF(F137=Languages!$I$151,3,IF(F137=Languages!$I$152,4,0))))</f>
        <v>0</v>
      </c>
      <c r="I137" s="25"/>
      <c r="J137" s="65">
        <v>2</v>
      </c>
      <c r="M137" s="2"/>
      <c r="O137" s="2"/>
      <c r="P137" s="4"/>
      <c r="Q137" s="12"/>
      <c r="R137" s="4"/>
      <c r="S137" s="4"/>
      <c r="T137" s="4"/>
    </row>
    <row r="138" spans="2:20" ht="29" hidden="1" customHeight="1" outlineLevel="2">
      <c r="B138" s="16"/>
      <c r="C138" s="225"/>
      <c r="D138" s="226"/>
      <c r="E138" s="226"/>
      <c r="F138" s="226"/>
      <c r="G138" s="226"/>
      <c r="H138" s="226"/>
      <c r="I138" s="226"/>
      <c r="J138" s="227"/>
      <c r="M138" s="2"/>
      <c r="O138" s="2"/>
      <c r="P138" s="4"/>
      <c r="Q138" s="12"/>
      <c r="R138" s="4"/>
      <c r="S138" s="4"/>
      <c r="T138" s="4"/>
    </row>
    <row r="139" spans="2:20" ht="29" customHeight="1" outlineLevel="1" collapsed="1">
      <c r="B139" s="68"/>
      <c r="C139" s="17" t="str">
        <f>Languages!C263</f>
        <v>Interior finishes</v>
      </c>
      <c r="D139" s="89"/>
      <c r="E139" s="52"/>
      <c r="F139" s="23"/>
      <c r="G139" s="26"/>
      <c r="H139" s="30">
        <f>IF(F139=Languages!$I$149,1,IF(F139=Languages!$I$150,2,IF(F139=Languages!$I$151,3,IF(F139=Languages!$I$152,4,0))))</f>
        <v>0</v>
      </c>
      <c r="I139" s="25"/>
      <c r="J139" s="65">
        <v>2</v>
      </c>
      <c r="M139" s="2"/>
      <c r="O139" s="2"/>
      <c r="P139" s="4"/>
      <c r="Q139" s="12"/>
      <c r="R139" s="4"/>
      <c r="S139" s="4"/>
      <c r="T139" s="4"/>
    </row>
    <row r="140" spans="2:20" ht="29" hidden="1" customHeight="1" outlineLevel="2">
      <c r="B140" s="16"/>
      <c r="C140" s="225"/>
      <c r="D140" s="226"/>
      <c r="E140" s="226"/>
      <c r="F140" s="226"/>
      <c r="G140" s="226"/>
      <c r="H140" s="226"/>
      <c r="I140" s="226"/>
      <c r="J140" s="227"/>
      <c r="M140" s="2"/>
      <c r="O140" s="2"/>
      <c r="P140" s="4"/>
      <c r="Q140" s="12"/>
      <c r="R140" s="4"/>
      <c r="S140" s="4"/>
      <c r="T140" s="4"/>
    </row>
    <row r="141" spans="2:20" ht="29" customHeight="1" outlineLevel="1" collapsed="1">
      <c r="B141" s="68"/>
      <c r="C141" s="17" t="str">
        <f>Languages!C264</f>
        <v>Stairs</v>
      </c>
      <c r="D141" s="89"/>
      <c r="E141" s="52"/>
      <c r="F141" s="23"/>
      <c r="G141" s="26"/>
      <c r="H141" s="30">
        <f>IF(F141=Languages!$I$149,1,IF(F141=Languages!$I$150,2,IF(F141=Languages!$I$151,3,IF(F141=Languages!$I$152,4,0))))</f>
        <v>0</v>
      </c>
      <c r="I141" s="25"/>
      <c r="J141" s="65">
        <v>2</v>
      </c>
      <c r="M141" s="2"/>
      <c r="O141" s="2"/>
      <c r="P141" s="4"/>
      <c r="Q141" s="12"/>
      <c r="R141" s="4"/>
      <c r="S141" s="4"/>
      <c r="T141" s="4"/>
    </row>
    <row r="142" spans="2:20" ht="29" hidden="1" customHeight="1" outlineLevel="2">
      <c r="B142" s="16"/>
      <c r="C142" s="225"/>
      <c r="D142" s="226"/>
      <c r="E142" s="226"/>
      <c r="F142" s="226"/>
      <c r="G142" s="226"/>
      <c r="H142" s="226"/>
      <c r="I142" s="226"/>
      <c r="J142" s="227"/>
      <c r="M142" s="2"/>
      <c r="O142" s="2"/>
      <c r="P142" s="4"/>
      <c r="Q142" s="12"/>
      <c r="R142" s="4"/>
      <c r="S142" s="4"/>
      <c r="T142" s="4"/>
    </row>
    <row r="143" spans="2:20" ht="31" customHeight="1" outlineLevel="1" collapsed="1">
      <c r="B143" s="62"/>
      <c r="C143" s="17" t="str">
        <f>Languages!C265</f>
        <v>Building landscaping</v>
      </c>
      <c r="D143" s="89"/>
      <c r="E143" s="52"/>
      <c r="F143" s="23"/>
      <c r="G143" s="26"/>
      <c r="H143" s="30">
        <f>IF(F143=Languages!$I$149,1,IF(F143=Languages!$I$150,2,IF(F143=Languages!$I$151,3,IF(F143=Languages!$I$152,4,0))))</f>
        <v>0</v>
      </c>
      <c r="I143" s="25"/>
      <c r="J143" s="65">
        <v>2</v>
      </c>
      <c r="M143" s="2"/>
      <c r="O143" s="2"/>
      <c r="P143" s="4"/>
      <c r="Q143" s="12"/>
      <c r="R143" s="4"/>
      <c r="S143" s="4"/>
      <c r="T143" s="4"/>
    </row>
    <row r="144" spans="2:20" ht="29" hidden="1" customHeight="1" outlineLevel="2">
      <c r="B144" s="16"/>
      <c r="C144" s="225"/>
      <c r="D144" s="226"/>
      <c r="E144" s="226"/>
      <c r="F144" s="226"/>
      <c r="G144" s="226"/>
      <c r="H144" s="226"/>
      <c r="I144" s="226"/>
      <c r="J144" s="227"/>
      <c r="M144" s="2"/>
      <c r="O144" s="2"/>
      <c r="P144" s="4"/>
      <c r="Q144" s="12"/>
      <c r="R144" s="4"/>
      <c r="S144" s="4"/>
      <c r="T144" s="4"/>
    </row>
    <row r="145" spans="2:20" ht="31" customHeight="1" outlineLevel="1" collapsed="1">
      <c r="B145" s="62"/>
      <c r="C145" s="17"/>
      <c r="D145" s="89"/>
      <c r="E145" s="52"/>
      <c r="F145" s="23"/>
      <c r="G145" s="26"/>
      <c r="H145" s="30">
        <f>IF(F145=Languages!$I$149,1,IF(F145=Languages!$I$150,2,IF(F145=Languages!$I$151,3,IF(F145=Languages!$I$152,4,0))))</f>
        <v>0</v>
      </c>
      <c r="I145" s="25"/>
      <c r="J145" s="65">
        <v>2</v>
      </c>
      <c r="M145" s="2"/>
      <c r="O145" s="2"/>
      <c r="P145" s="4"/>
      <c r="Q145" s="12"/>
      <c r="R145" s="4"/>
      <c r="S145" s="4"/>
      <c r="T145" s="4"/>
    </row>
    <row r="146" spans="2:20" ht="29" hidden="1" customHeight="1" outlineLevel="2">
      <c r="B146" s="16"/>
      <c r="C146" s="225"/>
      <c r="D146" s="226"/>
      <c r="E146" s="226"/>
      <c r="F146" s="226"/>
      <c r="G146" s="226"/>
      <c r="H146" s="226"/>
      <c r="I146" s="226"/>
      <c r="J146" s="227"/>
      <c r="M146" s="2"/>
      <c r="O146" s="2"/>
      <c r="P146" s="4"/>
      <c r="Q146" s="12"/>
      <c r="R146" s="4"/>
      <c r="S146" s="4"/>
      <c r="T146" s="4"/>
    </row>
    <row r="147" spans="2:20" ht="31" customHeight="1" outlineLevel="1" collapsed="1">
      <c r="B147" s="62"/>
      <c r="C147" s="17"/>
      <c r="D147" s="89"/>
      <c r="E147" s="52"/>
      <c r="F147" s="23"/>
      <c r="G147" s="26"/>
      <c r="H147" s="30">
        <f>IF(F147=Languages!$I$149,1,IF(F147=Languages!$I$150,2,IF(F147=Languages!$I$151,3,IF(F147=Languages!$I$152,4,0))))</f>
        <v>0</v>
      </c>
      <c r="I147" s="25"/>
      <c r="J147" s="65">
        <v>2</v>
      </c>
      <c r="M147" s="2"/>
      <c r="O147" s="2"/>
      <c r="P147" s="4"/>
      <c r="Q147" s="12"/>
      <c r="R147" s="4"/>
      <c r="S147" s="4"/>
      <c r="T147" s="4"/>
    </row>
    <row r="148" spans="2:20" ht="29" hidden="1" customHeight="1" outlineLevel="2">
      <c r="B148" s="16"/>
      <c r="C148" s="225"/>
      <c r="D148" s="226"/>
      <c r="E148" s="226"/>
      <c r="F148" s="226"/>
      <c r="G148" s="226"/>
      <c r="H148" s="226"/>
      <c r="I148" s="226"/>
      <c r="J148" s="227"/>
      <c r="M148" s="2"/>
      <c r="O148" s="2"/>
      <c r="P148" s="4"/>
      <c r="Q148" s="12"/>
      <c r="R148" s="4"/>
      <c r="S148" s="4"/>
      <c r="T148" s="4"/>
    </row>
    <row r="149" spans="2:20" ht="29" customHeight="1" outlineLevel="1" collapsed="1">
      <c r="B149" s="62"/>
      <c r="C149" s="17"/>
      <c r="D149" s="89"/>
      <c r="E149" s="52"/>
      <c r="F149" s="23"/>
      <c r="G149" s="26"/>
      <c r="H149" s="30">
        <f>IF(F149=Languages!$I$149,1,IF(F149=Languages!$I$150,2,IF(F149=Languages!$I$151,3,IF(F149=Languages!$I$152,4,0))))</f>
        <v>0</v>
      </c>
      <c r="I149" s="25"/>
      <c r="J149" s="65">
        <v>2</v>
      </c>
      <c r="M149" s="2"/>
      <c r="O149" s="2"/>
      <c r="P149" s="4"/>
      <c r="Q149" s="12"/>
      <c r="R149" s="4"/>
      <c r="S149" s="4"/>
      <c r="T149" s="4"/>
    </row>
    <row r="150" spans="2:20" ht="29" hidden="1" customHeight="1" outlineLevel="2">
      <c r="B150" s="16"/>
      <c r="C150" s="225"/>
      <c r="D150" s="226"/>
      <c r="E150" s="226"/>
      <c r="F150" s="226"/>
      <c r="G150" s="226"/>
      <c r="H150" s="226"/>
      <c r="I150" s="226"/>
      <c r="J150" s="227"/>
      <c r="M150" s="2"/>
      <c r="O150" s="2"/>
      <c r="P150" s="4"/>
      <c r="Q150" s="12"/>
      <c r="R150" s="4"/>
      <c r="S150" s="4"/>
      <c r="T150" s="4"/>
    </row>
    <row r="151" spans="2:20" ht="29" customHeight="1" outlineLevel="1" collapsed="1" thickBot="1">
      <c r="B151" s="92"/>
      <c r="C151" s="76"/>
      <c r="D151" s="91"/>
      <c r="E151" s="85"/>
      <c r="F151" s="23"/>
      <c r="G151" s="26"/>
      <c r="H151" s="80">
        <f>IF(F151=Languages!$I$149,1,IF(F151=Languages!$I$150,2,IF(F151=Languages!$I$151,3,IF(F151=Languages!$I$152,4,0))))</f>
        <v>0</v>
      </c>
      <c r="I151" s="25"/>
      <c r="J151" s="65">
        <v>2</v>
      </c>
      <c r="M151" s="2"/>
      <c r="O151" s="2"/>
      <c r="P151" s="4"/>
      <c r="Q151" s="12"/>
      <c r="R151" s="4"/>
      <c r="S151" s="4"/>
      <c r="T151" s="4"/>
    </row>
    <row r="152" spans="2:20" ht="29" hidden="1" customHeight="1" outlineLevel="2" thickBot="1">
      <c r="B152" s="19"/>
      <c r="C152" s="222"/>
      <c r="D152" s="223"/>
      <c r="E152" s="223"/>
      <c r="F152" s="223"/>
      <c r="G152" s="223"/>
      <c r="H152" s="223"/>
      <c r="I152" s="223"/>
      <c r="J152" s="224"/>
      <c r="M152" s="2"/>
      <c r="O152" s="2"/>
      <c r="P152" s="4"/>
      <c r="Q152" s="12"/>
      <c r="R152" s="4"/>
      <c r="S152" s="4"/>
      <c r="T152" s="4"/>
    </row>
    <row r="153" spans="2:20" ht="16" customHeight="1">
      <c r="B153" s="35"/>
      <c r="C153" s="36" t="str">
        <f>Urban!$C$40</f>
        <v>International Initiative for Sustainable Built Environment</v>
      </c>
      <c r="D153" s="35"/>
      <c r="E153" s="54"/>
      <c r="F153" s="35"/>
      <c r="G153" s="35"/>
      <c r="H153" s="35"/>
      <c r="I153" s="35"/>
      <c r="J153" s="35"/>
      <c r="M153" s="2"/>
      <c r="O153" s="2"/>
      <c r="P153" s="4"/>
      <c r="Q153" s="12"/>
      <c r="R153" s="4"/>
      <c r="S153" s="4"/>
      <c r="T153" s="4"/>
    </row>
    <row r="154" spans="2:20" s="41" customFormat="1" ht="26" customHeight="1">
      <c r="C154" s="45" t="str">
        <f>Urban!$C$12</f>
        <v>Damage Assessments for Sustainable Reconstruction in Ukraine</v>
      </c>
      <c r="D154" s="42"/>
      <c r="E154" s="50"/>
      <c r="G154" s="43"/>
      <c r="H154" s="44"/>
      <c r="I154" s="120" t="s">
        <v>212</v>
      </c>
      <c r="J154" s="121">
        <v>10</v>
      </c>
      <c r="K154" s="120"/>
      <c r="L154" s="121"/>
      <c r="M154" s="2"/>
      <c r="Q154" s="12"/>
    </row>
    <row r="155" spans="2:20" ht="5" customHeight="1" collapsed="1" thickBot="1">
      <c r="B155" s="46"/>
      <c r="C155" s="38"/>
      <c r="D155" s="9"/>
      <c r="E155" s="49"/>
      <c r="F155" s="9"/>
      <c r="G155" s="9"/>
      <c r="H155" s="9"/>
      <c r="I155" s="9"/>
      <c r="J155" s="46"/>
      <c r="M155" s="2"/>
      <c r="O155" s="2"/>
      <c r="P155" s="4"/>
      <c r="Q155" s="12"/>
      <c r="R155" s="4"/>
      <c r="S155" s="4"/>
      <c r="T155" s="4"/>
    </row>
    <row r="156" spans="2:20" ht="18" customHeight="1" thickBot="1">
      <c r="B156" s="230"/>
      <c r="C156" s="231"/>
      <c r="D156" s="234" t="str">
        <f>Urban!$D$14</f>
        <v>Area and/or quantity affected</v>
      </c>
      <c r="E156" s="235"/>
      <c r="F156" s="254" t="str">
        <f>Urban!$F$14</f>
        <v>Damage caused</v>
      </c>
      <c r="G156" s="255"/>
      <c r="H156" s="256"/>
      <c r="I156" s="257" t="str">
        <f>Urban!$I$14</f>
        <v>Action required</v>
      </c>
      <c r="J156" s="259" t="str">
        <f>Urban!$J$14</f>
        <v>Priority
0 to 3</v>
      </c>
      <c r="L156" s="290" t="str">
        <f>Urban!$L$14</f>
        <v>Selections and values are all hypothetical and are only intended to show how the system could work.
Click on blue cells to select from lists.  Enter text in yellow cells.
Don't forget to use the 3 buttons in upper left corner to see levels of detail.</v>
      </c>
      <c r="M156" s="93"/>
      <c r="N156" s="2"/>
      <c r="O156" s="2"/>
      <c r="P156" s="4"/>
      <c r="Q156" s="12"/>
      <c r="R156" s="4"/>
      <c r="S156" s="4"/>
      <c r="T156" s="4"/>
    </row>
    <row r="157" spans="2:20" ht="37" customHeight="1">
      <c r="B157" s="228" t="str">
        <f>Languages!$G$150</f>
        <v>System or Facility</v>
      </c>
      <c r="C157" s="229"/>
      <c r="D157" s="236"/>
      <c r="E157" s="237"/>
      <c r="F157" s="109" t="str">
        <f>Urban!$F$15</f>
        <v>Damage level
 (select one per cell)</v>
      </c>
      <c r="G157" s="116" t="str">
        <f>Urban!$G$15</f>
        <v>Percent affected</v>
      </c>
      <c r="H157" s="110" t="str">
        <f>Urban!$H$15</f>
        <v>Severity  0 to 4</v>
      </c>
      <c r="I157" s="258"/>
      <c r="J157" s="260"/>
      <c r="L157" s="291"/>
      <c r="M157" s="93"/>
      <c r="O157" s="2"/>
      <c r="P157" s="4"/>
      <c r="Q157" s="12"/>
      <c r="R157" s="4"/>
      <c r="S157" s="4"/>
      <c r="T157" s="4"/>
    </row>
    <row r="158" spans="2:20" ht="42" customHeight="1">
      <c r="B158" s="261" t="str">
        <f>Languages!$C$156</f>
        <v xml:space="preserve">Technical Systems for buildings </v>
      </c>
      <c r="C158" s="262"/>
      <c r="D158" s="232" t="s">
        <v>163</v>
      </c>
      <c r="E158" s="233"/>
      <c r="F158" s="252" t="str">
        <f>Urban!$F$16</f>
        <v>See Damage Levels and Severity for specific systems below</v>
      </c>
      <c r="G158" s="253"/>
      <c r="H158" s="27">
        <f>IF(SUM(H160:H172)=0,0,SUM(H160:H172)/COUNTIF(H160:H172,"&gt;0"))</f>
        <v>0</v>
      </c>
      <c r="I158" s="22" t="str">
        <f>Urban!$I$16</f>
        <v>See Actions and Priorities for specific systems below</v>
      </c>
      <c r="J158" s="28">
        <f>SUM(J160:J172)/COUNTIF(J160:J172,"&gt;0")</f>
        <v>2</v>
      </c>
      <c r="L158" s="291"/>
      <c r="M158" s="2"/>
      <c r="O158" s="2"/>
      <c r="P158" s="4"/>
      <c r="Q158" s="12"/>
      <c r="R158" s="4"/>
      <c r="S158" s="4"/>
      <c r="T158" s="4"/>
    </row>
    <row r="159" spans="2:20" ht="54" customHeight="1">
      <c r="B159" s="249"/>
      <c r="C159" s="250"/>
      <c r="D159" s="250"/>
      <c r="E159" s="250"/>
      <c r="F159" s="250"/>
      <c r="G159" s="250"/>
      <c r="H159" s="250"/>
      <c r="I159" s="250"/>
      <c r="J159" s="251"/>
      <c r="L159" s="292"/>
      <c r="M159" s="93"/>
      <c r="O159" s="2"/>
      <c r="P159" s="4"/>
      <c r="Q159" s="12"/>
      <c r="R159" s="4"/>
      <c r="S159" s="4"/>
      <c r="T159" s="4"/>
    </row>
    <row r="160" spans="2:20" ht="29" customHeight="1" outlineLevel="1" collapsed="1">
      <c r="B160" s="67"/>
      <c r="C160" s="17" t="str">
        <f>Languages!C267</f>
        <v>Central boiler</v>
      </c>
      <c r="D160" s="88"/>
      <c r="E160" s="59"/>
      <c r="F160" s="23"/>
      <c r="G160" s="26"/>
      <c r="H160" s="66">
        <f>IF(F160=Languages!$I$149,1,IF(F160=Languages!$I$150,2,IF(F160=Languages!$I$151,3,IF(F160=Languages!$I$152,4,0))))</f>
        <v>0</v>
      </c>
      <c r="I160" s="25"/>
      <c r="J160" s="65">
        <v>2</v>
      </c>
      <c r="M160" s="2"/>
      <c r="O160" s="2"/>
      <c r="P160" s="4"/>
      <c r="Q160" s="12"/>
      <c r="R160" s="4"/>
      <c r="S160" s="4"/>
      <c r="T160" s="4"/>
    </row>
    <row r="161" spans="2:28" ht="29" hidden="1" customHeight="1" outlineLevel="2">
      <c r="B161" s="16"/>
      <c r="C161" s="225"/>
      <c r="D161" s="226"/>
      <c r="E161" s="226"/>
      <c r="F161" s="226"/>
      <c r="G161" s="226"/>
      <c r="H161" s="226"/>
      <c r="I161" s="226"/>
      <c r="J161" s="227"/>
      <c r="M161" s="2"/>
      <c r="O161" s="2"/>
      <c r="P161" s="4"/>
      <c r="Q161" s="12"/>
      <c r="R161" s="4"/>
      <c r="S161" s="4"/>
      <c r="T161" s="4"/>
    </row>
    <row r="162" spans="2:28" ht="29" customHeight="1" outlineLevel="1" collapsed="1">
      <c r="B162" s="68"/>
      <c r="C162" s="17" t="str">
        <f>Languages!C268</f>
        <v>Mechanical HVAC and ducting</v>
      </c>
      <c r="D162" s="89"/>
      <c r="E162" s="51"/>
      <c r="F162" s="23"/>
      <c r="G162" s="26"/>
      <c r="H162" s="30">
        <f>IF(F162=Languages!$I$149,1,IF(F162=Languages!$I$150,2,IF(F162=Languages!$I$151,3,IF(F162=Languages!$I$152,4,0))))</f>
        <v>0</v>
      </c>
      <c r="I162" s="25"/>
      <c r="J162" s="65">
        <v>2</v>
      </c>
      <c r="M162" s="2"/>
      <c r="O162" s="2"/>
      <c r="P162" s="4"/>
      <c r="Q162" s="12"/>
      <c r="R162" s="4"/>
      <c r="S162" s="4"/>
      <c r="T162" s="4"/>
    </row>
    <row r="163" spans="2:28" ht="29" hidden="1" customHeight="1" outlineLevel="2">
      <c r="B163" s="16"/>
      <c r="C163" s="225"/>
      <c r="D163" s="226"/>
      <c r="E163" s="226"/>
      <c r="F163" s="226"/>
      <c r="G163" s="226"/>
      <c r="H163" s="226"/>
      <c r="I163" s="226"/>
      <c r="J163" s="227"/>
      <c r="M163" s="2"/>
      <c r="O163" s="2"/>
      <c r="P163" s="4"/>
      <c r="Q163" s="12"/>
      <c r="R163" s="4"/>
      <c r="S163" s="4"/>
      <c r="T163" s="4"/>
    </row>
    <row r="164" spans="2:28" ht="31" customHeight="1" outlineLevel="1" collapsed="1">
      <c r="B164" s="62"/>
      <c r="C164" s="17" t="str">
        <f>Languages!C269</f>
        <v>Heat Pumps</v>
      </c>
      <c r="D164" s="89"/>
      <c r="E164" s="51"/>
      <c r="F164" s="23"/>
      <c r="G164" s="26"/>
      <c r="H164" s="30">
        <f>IF(F164=Languages!$I$149,1,IF(F164=Languages!$I$150,2,IF(F164=Languages!$I$151,3,IF(F164=Languages!$I$152,4,0))))</f>
        <v>0</v>
      </c>
      <c r="I164" s="25"/>
      <c r="J164" s="65">
        <v>2</v>
      </c>
      <c r="M164" s="2"/>
      <c r="O164" s="2"/>
      <c r="P164" s="4"/>
      <c r="Q164" s="12"/>
      <c r="R164" s="4"/>
      <c r="S164" s="4"/>
      <c r="T164" s="4"/>
    </row>
    <row r="165" spans="2:28" ht="29" hidden="1" customHeight="1" outlineLevel="2">
      <c r="B165" s="16"/>
      <c r="C165" s="225"/>
      <c r="D165" s="226"/>
      <c r="E165" s="226"/>
      <c r="F165" s="226"/>
      <c r="G165" s="226"/>
      <c r="H165" s="226"/>
      <c r="I165" s="226"/>
      <c r="J165" s="227"/>
      <c r="M165" s="2"/>
      <c r="O165" s="2"/>
      <c r="P165" s="4"/>
      <c r="Q165" s="12"/>
      <c r="R165" s="4"/>
      <c r="S165" s="4"/>
      <c r="T165" s="4"/>
    </row>
    <row r="166" spans="2:28" ht="29" customHeight="1" outlineLevel="1" collapsed="1">
      <c r="B166" s="68"/>
      <c r="C166" s="17" t="str">
        <f>Languages!C270</f>
        <v>Energy storage systems</v>
      </c>
      <c r="D166" s="89"/>
      <c r="E166" s="51"/>
      <c r="F166" s="23"/>
      <c r="G166" s="26"/>
      <c r="H166" s="30">
        <f>IF(F166=Languages!$I$149,1,IF(F166=Languages!$I$150,2,IF(F166=Languages!$I$151,3,IF(F166=Languages!$I$152,4,0))))</f>
        <v>0</v>
      </c>
      <c r="I166" s="25"/>
      <c r="J166" s="65">
        <v>2</v>
      </c>
      <c r="M166" s="2"/>
      <c r="O166" s="2"/>
      <c r="P166" s="4"/>
      <c r="Q166" s="12"/>
      <c r="R166" s="4"/>
      <c r="S166" s="4"/>
      <c r="T166" s="4"/>
    </row>
    <row r="167" spans="2:28" ht="29" hidden="1" customHeight="1" outlineLevel="2">
      <c r="B167" s="16"/>
      <c r="C167" s="225"/>
      <c r="D167" s="226"/>
      <c r="E167" s="226"/>
      <c r="F167" s="226"/>
      <c r="G167" s="226"/>
      <c r="H167" s="226"/>
      <c r="I167" s="226"/>
      <c r="J167" s="227"/>
      <c r="M167" s="2"/>
      <c r="O167" s="2"/>
      <c r="P167" s="4"/>
      <c r="Q167" s="12"/>
      <c r="R167" s="4"/>
      <c r="S167" s="4"/>
      <c r="T167" s="4"/>
    </row>
    <row r="168" spans="2:28" ht="29" customHeight="1" outlineLevel="1" collapsed="1">
      <c r="B168" s="68"/>
      <c r="C168" s="17" t="str">
        <f>Languages!C271</f>
        <v>Plumbing</v>
      </c>
      <c r="D168" s="89"/>
      <c r="E168" s="51"/>
      <c r="F168" s="23"/>
      <c r="G168" s="26"/>
      <c r="H168" s="30">
        <f>IF(F168=Languages!$I$149,1,IF(F168=Languages!$I$150,2,IF(F168=Languages!$I$151,3,IF(F168=Languages!$I$152,4,0))))</f>
        <v>0</v>
      </c>
      <c r="I168" s="25"/>
      <c r="J168" s="65">
        <v>2</v>
      </c>
      <c r="M168" s="2"/>
      <c r="O168" s="2"/>
      <c r="P168" s="4"/>
      <c r="Q168" s="12"/>
      <c r="R168" s="4"/>
      <c r="S168" s="4"/>
      <c r="T168" s="4"/>
    </row>
    <row r="169" spans="2:28" ht="29" hidden="1" customHeight="1" outlineLevel="2">
      <c r="B169" s="16"/>
      <c r="C169" s="225"/>
      <c r="D169" s="226"/>
      <c r="E169" s="226"/>
      <c r="F169" s="226"/>
      <c r="G169" s="226"/>
      <c r="H169" s="226"/>
      <c r="I169" s="226"/>
      <c r="J169" s="227"/>
      <c r="M169" s="2"/>
      <c r="O169" s="2"/>
      <c r="P169" s="4"/>
      <c r="Q169" s="12"/>
      <c r="R169" s="4"/>
      <c r="S169" s="4"/>
      <c r="T169" s="4"/>
    </row>
    <row r="170" spans="2:28" ht="29" customHeight="1" outlineLevel="1" collapsed="1">
      <c r="B170" s="68"/>
      <c r="C170" s="17" t="str">
        <f>Languages!C272</f>
        <v>Electrical</v>
      </c>
      <c r="D170" s="89"/>
      <c r="E170" s="51"/>
      <c r="F170" s="23"/>
      <c r="G170" s="26"/>
      <c r="H170" s="30">
        <f>IF(F170=Languages!$I$149,1,IF(F170=Languages!$I$150,2,IF(F170=Languages!$I$151,3,IF(F170=Languages!$I$152,4,0))))</f>
        <v>0</v>
      </c>
      <c r="I170" s="25"/>
      <c r="J170" s="65">
        <v>2</v>
      </c>
      <c r="M170" s="2"/>
      <c r="O170" s="2"/>
      <c r="P170" s="4"/>
      <c r="Q170" s="12"/>
      <c r="R170" s="4"/>
      <c r="S170" s="4"/>
      <c r="T170" s="4"/>
    </row>
    <row r="171" spans="2:28" ht="29" hidden="1" customHeight="1" outlineLevel="2">
      <c r="B171" s="16"/>
      <c r="C171" s="225"/>
      <c r="D171" s="226"/>
      <c r="E171" s="226"/>
      <c r="F171" s="226"/>
      <c r="G171" s="226"/>
      <c r="H171" s="226"/>
      <c r="I171" s="226"/>
      <c r="J171" s="227"/>
      <c r="M171" s="2"/>
      <c r="O171" s="2"/>
      <c r="P171" s="4"/>
      <c r="Q171" s="12"/>
      <c r="R171" s="4"/>
      <c r="S171" s="4"/>
      <c r="T171" s="4"/>
    </row>
    <row r="172" spans="2:28" ht="29" customHeight="1" outlineLevel="1" collapsed="1">
      <c r="B172" s="92"/>
      <c r="C172" s="17" t="str">
        <f>Languages!C273</f>
        <v>Lighting systems</v>
      </c>
      <c r="D172" s="91"/>
      <c r="E172" s="83"/>
      <c r="F172" s="23"/>
      <c r="G172" s="26"/>
      <c r="H172" s="80">
        <f>IF(F172=Languages!$I$149,1,IF(F172=Languages!$I$150,2,IF(F172=Languages!$I$151,3,IF(F172=Languages!$I$152,4,0))))</f>
        <v>0</v>
      </c>
      <c r="I172" s="25"/>
      <c r="J172" s="65">
        <v>2</v>
      </c>
      <c r="M172" s="2"/>
      <c r="O172" s="2"/>
      <c r="P172" s="4"/>
      <c r="Q172" s="12"/>
      <c r="R172" s="4"/>
      <c r="S172" s="4"/>
      <c r="T172" s="4"/>
      <c r="AB172" s="17" t="s">
        <v>169</v>
      </c>
    </row>
    <row r="173" spans="2:28" ht="29" hidden="1" customHeight="1" outlineLevel="2">
      <c r="B173" s="195"/>
      <c r="C173" s="225"/>
      <c r="D173" s="226"/>
      <c r="E173" s="226"/>
      <c r="F173" s="226"/>
      <c r="G173" s="226"/>
      <c r="H173" s="226"/>
      <c r="I173" s="226"/>
      <c r="J173" s="227"/>
      <c r="M173" s="2"/>
      <c r="O173" s="2"/>
      <c r="P173" s="4"/>
      <c r="Q173" s="12"/>
      <c r="R173" s="4"/>
      <c r="S173" s="4"/>
      <c r="T173" s="4"/>
      <c r="AB173" s="17" t="s">
        <v>156</v>
      </c>
    </row>
    <row r="174" spans="2:28" ht="31" customHeight="1" outlineLevel="1" collapsed="1">
      <c r="B174" s="62"/>
      <c r="C174" s="17" t="str">
        <f>Languages!C274</f>
        <v>HVAC Control systems</v>
      </c>
      <c r="D174" s="89"/>
      <c r="E174" s="51"/>
      <c r="F174" s="23"/>
      <c r="G174" s="26"/>
      <c r="H174" s="30">
        <f>IF(F174=Languages!$I$149,1,IF(F174=Languages!$I$150,2,IF(F174=Languages!$I$151,3,IF(F174=Languages!$I$152,4,0))))</f>
        <v>0</v>
      </c>
      <c r="I174" s="25"/>
      <c r="J174" s="65">
        <v>2</v>
      </c>
      <c r="M174" s="2"/>
      <c r="O174" s="2"/>
      <c r="P174" s="4"/>
      <c r="Q174" s="12"/>
      <c r="R174" s="4"/>
      <c r="S174" s="4"/>
      <c r="T174" s="4"/>
      <c r="AB174" s="17" t="s">
        <v>28</v>
      </c>
    </row>
    <row r="175" spans="2:28" ht="29" hidden="1" customHeight="1" outlineLevel="2">
      <c r="B175" s="16"/>
      <c r="C175" s="225"/>
      <c r="D175" s="226"/>
      <c r="E175" s="226"/>
      <c r="F175" s="226"/>
      <c r="G175" s="226"/>
      <c r="H175" s="226"/>
      <c r="I175" s="226"/>
      <c r="J175" s="227"/>
      <c r="M175" s="2"/>
      <c r="O175" s="2"/>
      <c r="P175" s="4"/>
      <c r="Q175" s="12"/>
      <c r="R175" s="4"/>
      <c r="S175" s="4"/>
      <c r="T175" s="4"/>
      <c r="AB175" s="17" t="s">
        <v>155</v>
      </c>
    </row>
    <row r="176" spans="2:28" ht="29" customHeight="1" outlineLevel="1" collapsed="1">
      <c r="B176" s="95"/>
      <c r="C176" s="17" t="str">
        <f>Languages!C275</f>
        <v>Fire control systems</v>
      </c>
      <c r="D176" s="196"/>
      <c r="E176" s="197"/>
      <c r="F176" s="23"/>
      <c r="G176" s="26"/>
      <c r="H176" s="29">
        <f>IF(F176=Languages!$I$149,1,IF(F176=Languages!$I$150,2,IF(F176=Languages!$I$151,3,IF(F176=Languages!$I$152,4,0))))</f>
        <v>0</v>
      </c>
      <c r="I176" s="23"/>
      <c r="J176" s="65">
        <v>2</v>
      </c>
      <c r="M176" s="2"/>
      <c r="O176" s="2"/>
      <c r="P176" s="4"/>
      <c r="Q176" s="12"/>
      <c r="R176" s="4"/>
      <c r="S176" s="4"/>
      <c r="T176" s="4"/>
      <c r="AB176" s="114" t="s">
        <v>35</v>
      </c>
    </row>
    <row r="177" spans="2:28" ht="29" hidden="1" customHeight="1" outlineLevel="2">
      <c r="B177" s="16"/>
      <c r="C177" s="225"/>
      <c r="D177" s="226"/>
      <c r="E177" s="226"/>
      <c r="F177" s="226"/>
      <c r="G177" s="226"/>
      <c r="H177" s="226"/>
      <c r="I177" s="226"/>
      <c r="J177" s="227"/>
      <c r="M177" s="2"/>
      <c r="O177" s="2"/>
      <c r="P177" s="4"/>
      <c r="Q177" s="12"/>
      <c r="R177" s="4"/>
      <c r="S177" s="4"/>
      <c r="T177" s="4"/>
      <c r="AB177" s="21" t="s">
        <v>1</v>
      </c>
    </row>
    <row r="178" spans="2:28" ht="29" customHeight="1" outlineLevel="1" collapsed="1">
      <c r="B178" s="68"/>
      <c r="C178" s="17" t="str">
        <f>Languages!C276</f>
        <v>Communication systems</v>
      </c>
      <c r="D178" s="89"/>
      <c r="E178" s="51"/>
      <c r="F178" s="23"/>
      <c r="G178" s="26"/>
      <c r="H178" s="30">
        <f>IF(F178=Languages!$I$149,1,IF(F178=Languages!$I$150,2,IF(F178=Languages!$I$151,3,IF(F178=Languages!$I$152,4,0))))</f>
        <v>0</v>
      </c>
      <c r="I178" s="25"/>
      <c r="J178" s="65">
        <v>2</v>
      </c>
      <c r="M178" s="2"/>
      <c r="O178" s="2"/>
      <c r="P178" s="4"/>
      <c r="Q178" s="12"/>
      <c r="R178" s="4"/>
      <c r="S178" s="4"/>
      <c r="T178" s="4"/>
      <c r="AB178" s="17" t="s">
        <v>3</v>
      </c>
    </row>
    <row r="179" spans="2:28" ht="29" hidden="1" customHeight="1" outlineLevel="2">
      <c r="B179" s="16"/>
      <c r="C179" s="225"/>
      <c r="D179" s="226"/>
      <c r="E179" s="226"/>
      <c r="F179" s="226"/>
      <c r="G179" s="226"/>
      <c r="H179" s="226"/>
      <c r="I179" s="226"/>
      <c r="J179" s="227"/>
      <c r="M179" s="2"/>
      <c r="O179" s="2"/>
      <c r="P179" s="4"/>
      <c r="Q179" s="12"/>
      <c r="R179" s="4"/>
      <c r="S179" s="4"/>
      <c r="T179" s="4"/>
      <c r="AB179" s="17" t="s">
        <v>24</v>
      </c>
    </row>
    <row r="180" spans="2:28" ht="31" customHeight="1" outlineLevel="1" collapsed="1">
      <c r="B180" s="62"/>
      <c r="C180" s="17" t="str">
        <f>Languages!C277</f>
        <v>Elevators</v>
      </c>
      <c r="D180" s="89"/>
      <c r="E180" s="51"/>
      <c r="F180" s="23"/>
      <c r="G180" s="26"/>
      <c r="H180" s="30">
        <f>IF(F180=Languages!$I$149,1,IF(F180=Languages!$I$150,2,IF(F180=Languages!$I$151,3,IF(F180=Languages!$I$152,4,0))))</f>
        <v>0</v>
      </c>
      <c r="I180" s="25"/>
      <c r="J180" s="65">
        <v>2</v>
      </c>
      <c r="M180" s="2"/>
      <c r="O180" s="2"/>
      <c r="P180" s="4"/>
      <c r="Q180" s="12"/>
      <c r="R180" s="4"/>
      <c r="S180" s="4"/>
      <c r="T180" s="4"/>
      <c r="AB180" s="17" t="s">
        <v>2</v>
      </c>
    </row>
    <row r="181" spans="2:28" ht="29" hidden="1" customHeight="1" outlineLevel="2">
      <c r="B181" s="16"/>
      <c r="C181" s="225"/>
      <c r="D181" s="226"/>
      <c r="E181" s="226"/>
      <c r="F181" s="226"/>
      <c r="G181" s="226"/>
      <c r="H181" s="226"/>
      <c r="I181" s="226"/>
      <c r="J181" s="227"/>
      <c r="M181" s="2"/>
      <c r="O181" s="2"/>
      <c r="P181" s="4"/>
      <c r="Q181" s="12"/>
      <c r="R181" s="4"/>
      <c r="S181" s="4"/>
      <c r="T181" s="4"/>
      <c r="AB181" s="17" t="s">
        <v>164</v>
      </c>
    </row>
    <row r="182" spans="2:28" ht="31" customHeight="1" outlineLevel="1" collapsed="1">
      <c r="B182" s="62"/>
      <c r="C182" s="17" t="str">
        <f>Languages!C278</f>
        <v>Escalators</v>
      </c>
      <c r="D182" s="89"/>
      <c r="E182" s="51"/>
      <c r="F182" s="23"/>
      <c r="G182" s="26"/>
      <c r="H182" s="30">
        <f>IF(F182=Languages!$I$149,1,IF(F182=Languages!$I$150,2,IF(F182=Languages!$I$151,3,IF(F182=Languages!$I$152,4,0))))</f>
        <v>0</v>
      </c>
      <c r="I182" s="25"/>
      <c r="J182" s="65">
        <v>2</v>
      </c>
      <c r="M182" s="2"/>
      <c r="O182" s="2"/>
      <c r="P182" s="4"/>
      <c r="Q182" s="12"/>
      <c r="R182" s="4"/>
      <c r="S182" s="4"/>
      <c r="T182" s="4"/>
      <c r="AB182" s="17" t="s">
        <v>165</v>
      </c>
    </row>
    <row r="183" spans="2:28" ht="29" hidden="1" customHeight="1" outlineLevel="2">
      <c r="B183" s="16"/>
      <c r="C183" s="225"/>
      <c r="D183" s="226"/>
      <c r="E183" s="226"/>
      <c r="F183" s="226"/>
      <c r="G183" s="226"/>
      <c r="H183" s="226"/>
      <c r="I183" s="226"/>
      <c r="J183" s="227"/>
      <c r="M183" s="2"/>
      <c r="O183" s="2"/>
      <c r="P183" s="4"/>
      <c r="Q183" s="12"/>
      <c r="R183" s="4"/>
      <c r="S183" s="4"/>
      <c r="T183" s="4"/>
      <c r="AB183" s="17" t="s">
        <v>166</v>
      </c>
    </row>
    <row r="184" spans="2:28" ht="29" customHeight="1" outlineLevel="1" collapsed="1" thickBot="1">
      <c r="B184" s="62"/>
      <c r="C184" s="69" t="str">
        <f>Languages!C279</f>
        <v>Fixed equipment and appliances</v>
      </c>
      <c r="D184" s="89"/>
      <c r="E184" s="51"/>
      <c r="F184" s="23"/>
      <c r="G184" s="26"/>
      <c r="H184" s="30">
        <f>IF(F184=Languages!$I$149,1,IF(F184=Languages!$I$150,2,IF(F184=Languages!$I$151,3,IF(F184=Languages!$I$152,4,0))))</f>
        <v>0</v>
      </c>
      <c r="I184" s="25"/>
      <c r="J184" s="65">
        <v>2</v>
      </c>
      <c r="M184" s="2"/>
      <c r="O184" s="2"/>
      <c r="P184" s="4"/>
      <c r="Q184" s="12"/>
      <c r="R184" s="4"/>
      <c r="S184" s="4"/>
      <c r="T184" s="4"/>
      <c r="AB184" s="61" t="s">
        <v>167</v>
      </c>
    </row>
    <row r="185" spans="2:28" ht="29" hidden="1" customHeight="1" outlineLevel="2" thickBot="1">
      <c r="B185" s="16"/>
      <c r="C185" s="225"/>
      <c r="D185" s="226"/>
      <c r="E185" s="226"/>
      <c r="F185" s="226"/>
      <c r="G185" s="226"/>
      <c r="H185" s="226"/>
      <c r="I185" s="226"/>
      <c r="J185" s="227"/>
      <c r="M185" s="2"/>
      <c r="O185" s="2"/>
      <c r="P185" s="4"/>
      <c r="Q185" s="12"/>
      <c r="R185" s="4"/>
      <c r="S185" s="4"/>
      <c r="T185" s="4"/>
      <c r="AB185" s="17" t="s">
        <v>168</v>
      </c>
    </row>
    <row r="186" spans="2:28" ht="16" customHeight="1">
      <c r="B186" s="35"/>
      <c r="C186" s="36" t="str">
        <f>Urban!$C$40</f>
        <v>International Initiative for Sustainable Built Environment</v>
      </c>
      <c r="D186" s="35"/>
      <c r="E186" s="54"/>
      <c r="F186" s="35"/>
      <c r="G186" s="35"/>
      <c r="H186" s="35"/>
      <c r="I186" s="35"/>
      <c r="J186" s="35"/>
      <c r="M186" s="2"/>
      <c r="O186" s="2"/>
      <c r="P186" s="4"/>
      <c r="Q186" s="12"/>
      <c r="R186" s="4"/>
      <c r="S186" s="4"/>
      <c r="T186" s="4"/>
      <c r="AB186" s="17" t="s">
        <v>34</v>
      </c>
    </row>
  </sheetData>
  <mergeCells count="129">
    <mergeCell ref="C175:J175"/>
    <mergeCell ref="C185:J185"/>
    <mergeCell ref="C144:J144"/>
    <mergeCell ref="C146:J146"/>
    <mergeCell ref="C148:J148"/>
    <mergeCell ref="C150:J150"/>
    <mergeCell ref="C152:J152"/>
    <mergeCell ref="C161:J161"/>
    <mergeCell ref="B156:C156"/>
    <mergeCell ref="F156:H156"/>
    <mergeCell ref="C173:J173"/>
    <mergeCell ref="C181:J181"/>
    <mergeCell ref="C183:J183"/>
    <mergeCell ref="C165:J165"/>
    <mergeCell ref="C163:J163"/>
    <mergeCell ref="C167:J167"/>
    <mergeCell ref="C169:J169"/>
    <mergeCell ref="C171:J171"/>
    <mergeCell ref="C177:J177"/>
    <mergeCell ref="C179:J179"/>
    <mergeCell ref="B159:J159"/>
    <mergeCell ref="D158:E158"/>
    <mergeCell ref="B158:C158"/>
    <mergeCell ref="F158:G158"/>
    <mergeCell ref="C138:J138"/>
    <mergeCell ref="C140:J140"/>
    <mergeCell ref="C142:J142"/>
    <mergeCell ref="C117:J117"/>
    <mergeCell ref="C130:J130"/>
    <mergeCell ref="C134:J134"/>
    <mergeCell ref="C132:J132"/>
    <mergeCell ref="C126:J126"/>
    <mergeCell ref="I156:I157"/>
    <mergeCell ref="J156:J157"/>
    <mergeCell ref="B157:C157"/>
    <mergeCell ref="D156:E157"/>
    <mergeCell ref="C128:J128"/>
    <mergeCell ref="C136:J136"/>
    <mergeCell ref="B122:C122"/>
    <mergeCell ref="B124:J124"/>
    <mergeCell ref="D123:E123"/>
    <mergeCell ref="D121:E122"/>
    <mergeCell ref="F121:H121"/>
    <mergeCell ref="I121:I122"/>
    <mergeCell ref="J121:J122"/>
    <mergeCell ref="B123:C123"/>
    <mergeCell ref="C18:J18"/>
    <mergeCell ref="C20:J20"/>
    <mergeCell ref="F123:G123"/>
    <mergeCell ref="C107:J107"/>
    <mergeCell ref="C109:J109"/>
    <mergeCell ref="C111:J111"/>
    <mergeCell ref="D82:E82"/>
    <mergeCell ref="D80:E81"/>
    <mergeCell ref="B80:C80"/>
    <mergeCell ref="B83:J83"/>
    <mergeCell ref="B81:C81"/>
    <mergeCell ref="F80:H80"/>
    <mergeCell ref="C56:J56"/>
    <mergeCell ref="C58:J58"/>
    <mergeCell ref="C60:J60"/>
    <mergeCell ref="C105:J105"/>
    <mergeCell ref="C99:J99"/>
    <mergeCell ref="C101:J101"/>
    <mergeCell ref="F7:G7"/>
    <mergeCell ref="B8:J8"/>
    <mergeCell ref="F5:H5"/>
    <mergeCell ref="I5:I6"/>
    <mergeCell ref="C14:J14"/>
    <mergeCell ref="C16:J16"/>
    <mergeCell ref="B5:C5"/>
    <mergeCell ref="B6:C6"/>
    <mergeCell ref="B33:C33"/>
    <mergeCell ref="J5:J6"/>
    <mergeCell ref="B7:C7"/>
    <mergeCell ref="D7:E7"/>
    <mergeCell ref="D5:E6"/>
    <mergeCell ref="C28:J28"/>
    <mergeCell ref="F33:H33"/>
    <mergeCell ref="I33:I34"/>
    <mergeCell ref="J33:J34"/>
    <mergeCell ref="C22:J22"/>
    <mergeCell ref="C24:J24"/>
    <mergeCell ref="C26:J26"/>
    <mergeCell ref="C10:J10"/>
    <mergeCell ref="C12:J12"/>
    <mergeCell ref="D33:E34"/>
    <mergeCell ref="B34:C34"/>
    <mergeCell ref="C42:J42"/>
    <mergeCell ref="C44:J44"/>
    <mergeCell ref="C46:J46"/>
    <mergeCell ref="C48:J48"/>
    <mergeCell ref="C85:J85"/>
    <mergeCell ref="C87:J87"/>
    <mergeCell ref="C89:J89"/>
    <mergeCell ref="F35:G35"/>
    <mergeCell ref="B36:J36"/>
    <mergeCell ref="C38:J38"/>
    <mergeCell ref="C40:J40"/>
    <mergeCell ref="B35:C35"/>
    <mergeCell ref="D35:E35"/>
    <mergeCell ref="I80:I81"/>
    <mergeCell ref="J80:J81"/>
    <mergeCell ref="B82:C82"/>
    <mergeCell ref="F82:G82"/>
    <mergeCell ref="L156:L159"/>
    <mergeCell ref="B121:C121"/>
    <mergeCell ref="C103:J103"/>
    <mergeCell ref="L5:L8"/>
    <mergeCell ref="L33:L36"/>
    <mergeCell ref="L80:L83"/>
    <mergeCell ref="L121:L124"/>
    <mergeCell ref="C74:J74"/>
    <mergeCell ref="C76:J76"/>
    <mergeCell ref="C91:J91"/>
    <mergeCell ref="C113:J113"/>
    <mergeCell ref="C115:J115"/>
    <mergeCell ref="C93:J93"/>
    <mergeCell ref="C95:J95"/>
    <mergeCell ref="C97:J97"/>
    <mergeCell ref="C62:J62"/>
    <mergeCell ref="C64:J64"/>
    <mergeCell ref="C66:J66"/>
    <mergeCell ref="C68:J68"/>
    <mergeCell ref="C70:J70"/>
    <mergeCell ref="C72:J72"/>
    <mergeCell ref="C50:J50"/>
    <mergeCell ref="C52:J52"/>
    <mergeCell ref="C54:J54"/>
  </mergeCells>
  <printOptions horizontalCentered="1" verticalCentered="1"/>
  <pageMargins left="0.39370078740157483" right="0.39370078740157483" top="0.39370078740157483" bottom="0.39370078740157483" header="0.31496062992125984" footer="0.31496062992125984"/>
  <pageSetup paperSize="9" orientation="portrait" horizontalDpi="0" verticalDpi="0"/>
  <rowBreaks count="4" manualBreakCount="4">
    <brk id="30" max="16383" man="1"/>
    <brk id="77" max="16383" man="1"/>
    <brk id="118" max="16383" man="1"/>
    <brk id="153"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r:uid="{A74F302E-8B1E-8947-BEFC-BAE542DBCEEC}">
          <x14:formula1>
            <xm:f>Languages!$J$147:$J$151</xm:f>
          </x14:formula1>
          <xm:sqref>J160 J151 J149 J147 J145 J143 J141 J139 J137 J135 J133 J131 J129 J127 J125 J116 J104 J102 J100 J98 J96 J94 J92 J114 J112 J110 J108 J106 J90 J88 J86 J84 J75 J73 J71 J69 J67 J65 J63 J61 J59 J57 J55 J53 J51 J49 J47 J45 J43 J41 J39 J37 J29 J27 J25 J23 J21 J19 J17 J15 J13 J11 J9 J184 J182 J180 J178 J176 J174 J172 J170 J168 J166 J164 J162</xm:sqref>
        </x14:dataValidation>
        <x14:dataValidation type="list" allowBlank="1" showInputMessage="1" showErrorMessage="1" xr:uid="{C64469B0-37EF-7243-B4E2-74E0F792D1E7}">
          <x14:formula1>
            <xm:f>Languages!$I$147:$I$152</xm:f>
          </x14:formula1>
          <xm:sqref>F84 F86 F88 F9 F11 F13 F15 F17 F19 F21 F23 F25 F27 F29 F37 F39 F41 F43 F45 F47 F49 F51 F53 F55 F57 F59 F61 F63 F65 F67 F69 F71 F73 F75 F90 F106 F108 F110 F112 F114 F92 F94 F96 F98 F100 F102 F104 F116 F125 F127 F129 F131 F133 F135 F137 F139 F141 F143 F145 F147 F149 F151 F160 F162 F164 F166 F168 F170 F176 F178 F180 F182 F174 F184 F172</xm:sqref>
        </x14:dataValidation>
        <x14:dataValidation type="list" allowBlank="1" showInputMessage="1" showErrorMessage="1" xr:uid="{2D2053E0-06DF-7F40-8E52-CD74F09D10FC}">
          <x14:formula1>
            <xm:f>Languages!$K$147:$K$157</xm:f>
          </x14:formula1>
          <xm:sqref>I106 I174 I162 I180 I176 I168 I164 I29 I145 I141 I139 I135 I133 I131 I90 I67 I65 I61 I57 I51 I47 I43 I39 I116 I21 I17 I13 I8:I9 I151 I86 I73 I104 I149 I71 I84 I88 I11 I15 I19 I23 I25 I36:I37 I41 I45 I49 I53 I55 I59 I63 I69 I27 I75 I102 I124:I129 I137 I143 I147 I159:I160 I166 I170 I178 I182 I184 I108 I110 I112 I114 I92 I94 I96 I98 I100 I172</xm:sqref>
        </x14:dataValidation>
        <x14:dataValidation type="list" allowBlank="1" showInputMessage="1" showErrorMessage="1" xr:uid="{11CB8C6F-8571-A24F-AE93-C2405DA75678}">
          <x14:formula1>
            <xm:f>Languages!$F$148:$F$155</xm:f>
          </x14:formula1>
          <xm:sqref>J128 J158:J159 J126 J123:J124 J7:J8 J35:J36 G151 G170 G172 G178 G176 G174 G166 G159:G160 G147 G143 G137 G106 G124:G129 G102 G75 G27 G69 G63 G59 G55 G53 G49 G45 G41 G36:G37 G25 G23 G19 G15 G11 G88 G84 G71 G149 G73 G86 G8:G9 G13 G17 G21 G116 G39 G43 G47 G51 G57 G61 G65 G67 G104 G100 G131 G133 G135 G139 G141 G145 G29 G164 G168 G180 G162 G182 G92 G90 G94 G96 G98 G108 G110 G112 G114 G184</xm:sqref>
        </x14:dataValidation>
        <x14:dataValidation type="list" allowBlank="1" showInputMessage="1" showErrorMessage="1" xr:uid="{FBD7DA26-5A15-2644-8659-BA227289C842}">
          <x14:formula1>
            <xm:f>Languages!$I$7:$I$12</xm:f>
          </x14:formula1>
          <xm:sqref>F128 F126 F36 F159 F124 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07269-D633-934F-A183-3660188B01BE}">
  <dimension ref="B1:O280"/>
  <sheetViews>
    <sheetView zoomScale="80" zoomScaleNormal="80" workbookViewId="0">
      <selection activeCell="E36" sqref="E36"/>
    </sheetView>
  </sheetViews>
  <sheetFormatPr baseColWidth="10" defaultColWidth="10.83203125" defaultRowHeight="16" outlineLevelRow="1"/>
  <cols>
    <col min="1" max="1" width="1.83203125" customWidth="1"/>
    <col min="2" max="2" width="1.6640625" customWidth="1"/>
    <col min="3" max="3" width="27.5" customWidth="1"/>
    <col min="4" max="4" width="4.1640625" style="48" customWidth="1"/>
    <col min="5" max="5" width="27.33203125" style="4" customWidth="1"/>
    <col min="6" max="6" width="6.5" style="7" customWidth="1"/>
    <col min="7" max="7" width="9.83203125" style="3" customWidth="1"/>
    <col min="8" max="8" width="2.33203125" customWidth="1"/>
    <col min="9" max="9" width="29.6640625" customWidth="1"/>
    <col min="10" max="10" width="6.83203125" style="2" customWidth="1"/>
    <col min="11" max="11" width="30.1640625" customWidth="1"/>
    <col min="12" max="12" width="55.1640625" style="12" customWidth="1"/>
    <col min="13" max="13" width="29.5" style="4" customWidth="1"/>
    <col min="14" max="14" width="34.6640625" style="4" customWidth="1"/>
    <col min="15" max="15" width="25.6640625" style="4" customWidth="1"/>
    <col min="19" max="19" width="16.5" customWidth="1"/>
  </cols>
  <sheetData>
    <row r="1" spans="2:15" ht="36" customHeight="1">
      <c r="B1" s="9"/>
      <c r="C1" s="38"/>
      <c r="D1" s="49"/>
      <c r="E1" s="9"/>
      <c r="F1" s="9"/>
      <c r="G1" s="9"/>
    </row>
    <row r="2" spans="2:15" ht="45" customHeight="1">
      <c r="B2" s="99"/>
      <c r="C2" s="99"/>
      <c r="D2" s="100"/>
      <c r="E2" s="101"/>
      <c r="F2" s="102"/>
      <c r="G2" s="103"/>
      <c r="H2" s="99"/>
      <c r="I2" s="104"/>
      <c r="J2" s="105"/>
      <c r="K2" s="104"/>
      <c r="L2" s="101"/>
      <c r="M2" s="101"/>
      <c r="N2" s="101"/>
      <c r="O2" s="101"/>
    </row>
    <row r="3" spans="2:15" s="4" customFormat="1" ht="160" customHeight="1">
      <c r="B3" s="320" t="s">
        <v>157</v>
      </c>
      <c r="C3" s="320"/>
      <c r="D3" s="320"/>
      <c r="E3" s="320"/>
      <c r="F3" s="320"/>
      <c r="G3" s="320"/>
      <c r="I3" s="125" t="s">
        <v>229</v>
      </c>
      <c r="J3" s="2"/>
      <c r="K3" s="153" t="s">
        <v>281</v>
      </c>
      <c r="L3" s="12"/>
    </row>
    <row r="4" spans="2:15" ht="29" customHeight="1">
      <c r="I4" s="324" t="s">
        <v>154</v>
      </c>
      <c r="J4" s="325"/>
      <c r="K4" s="326"/>
      <c r="L4" s="138" t="s">
        <v>162</v>
      </c>
    </row>
    <row r="5" spans="2:15" s="4" customFormat="1" ht="30" customHeight="1">
      <c r="C5" s="332" t="s">
        <v>67</v>
      </c>
      <c r="D5" s="123"/>
      <c r="E5" s="127" t="s">
        <v>144</v>
      </c>
      <c r="F5"/>
      <c r="G5" s="129" t="s">
        <v>83</v>
      </c>
      <c r="I5" s="137" t="s">
        <v>153</v>
      </c>
      <c r="J5" s="11"/>
      <c r="K5" s="146" t="s">
        <v>151</v>
      </c>
      <c r="L5" s="147" t="s">
        <v>152</v>
      </c>
      <c r="M5" s="151" t="s">
        <v>234</v>
      </c>
    </row>
    <row r="6" spans="2:15" ht="26" customHeight="1">
      <c r="C6" s="333"/>
      <c r="D6" s="124"/>
      <c r="E6" s="128" t="s">
        <v>85</v>
      </c>
      <c r="F6"/>
      <c r="G6"/>
      <c r="I6" s="138" t="s">
        <v>30</v>
      </c>
      <c r="K6" s="138" t="s">
        <v>65</v>
      </c>
      <c r="L6" s="148" t="s">
        <v>64</v>
      </c>
      <c r="M6" s="138" t="s">
        <v>130</v>
      </c>
      <c r="N6" s="138" t="s">
        <v>131</v>
      </c>
      <c r="O6"/>
    </row>
    <row r="7" spans="2:15">
      <c r="E7"/>
      <c r="F7"/>
      <c r="G7"/>
      <c r="I7" s="139"/>
      <c r="J7" s="134"/>
      <c r="K7" s="143"/>
      <c r="L7" s="149"/>
      <c r="M7" s="138"/>
      <c r="N7" s="138"/>
      <c r="O7"/>
    </row>
    <row r="8" spans="2:15" ht="30" customHeight="1">
      <c r="C8" s="142" t="s">
        <v>0</v>
      </c>
      <c r="E8" s="128" t="s">
        <v>84</v>
      </c>
      <c r="F8"/>
      <c r="G8" s="131" t="s">
        <v>29</v>
      </c>
      <c r="I8" s="140" t="s">
        <v>22</v>
      </c>
      <c r="J8" s="135">
        <v>0</v>
      </c>
      <c r="K8" s="144" t="s">
        <v>47</v>
      </c>
      <c r="L8" s="150" t="s">
        <v>71</v>
      </c>
      <c r="M8" s="152" t="s">
        <v>221</v>
      </c>
      <c r="N8" s="152" t="s">
        <v>128</v>
      </c>
      <c r="O8"/>
    </row>
    <row r="9" spans="2:15" ht="30" customHeight="1">
      <c r="C9" s="142" t="s">
        <v>209</v>
      </c>
      <c r="E9" s="130" t="s">
        <v>58</v>
      </c>
      <c r="F9"/>
      <c r="G9" s="132" t="s">
        <v>31</v>
      </c>
      <c r="I9" s="140" t="s">
        <v>17</v>
      </c>
      <c r="J9" s="135">
        <v>1</v>
      </c>
      <c r="K9" s="144" t="s">
        <v>46</v>
      </c>
      <c r="L9" s="150" t="s">
        <v>75</v>
      </c>
      <c r="M9" s="152" t="s">
        <v>225</v>
      </c>
      <c r="N9" s="152" t="s">
        <v>128</v>
      </c>
      <c r="O9"/>
    </row>
    <row r="10" spans="2:15" ht="30" customHeight="1">
      <c r="C10" s="142" t="s">
        <v>208</v>
      </c>
      <c r="E10" s="318" t="s">
        <v>280</v>
      </c>
      <c r="G10" s="133" t="s">
        <v>82</v>
      </c>
      <c r="I10" s="140" t="s">
        <v>18</v>
      </c>
      <c r="J10" s="135">
        <v>2</v>
      </c>
      <c r="K10" s="144" t="s">
        <v>66</v>
      </c>
      <c r="L10" s="150" t="s">
        <v>72</v>
      </c>
      <c r="M10" s="152" t="s">
        <v>222</v>
      </c>
      <c r="N10" s="152" t="s">
        <v>223</v>
      </c>
      <c r="O10"/>
    </row>
    <row r="11" spans="2:15" ht="30" customHeight="1">
      <c r="C11" s="142" t="s">
        <v>86</v>
      </c>
      <c r="E11" s="318"/>
      <c r="I11" s="140" t="s">
        <v>19</v>
      </c>
      <c r="J11" s="135">
        <v>3</v>
      </c>
      <c r="K11" s="144" t="s">
        <v>48</v>
      </c>
      <c r="L11" s="150" t="s">
        <v>73</v>
      </c>
      <c r="M11" s="152" t="s">
        <v>134</v>
      </c>
      <c r="N11" s="152" t="s">
        <v>148</v>
      </c>
      <c r="O11"/>
    </row>
    <row r="12" spans="2:15" ht="30" customHeight="1">
      <c r="C12" s="142" t="s">
        <v>123</v>
      </c>
      <c r="E12" s="318"/>
      <c r="I12" s="141" t="s">
        <v>20</v>
      </c>
      <c r="J12" s="136">
        <v>4</v>
      </c>
      <c r="K12" s="144" t="s">
        <v>36</v>
      </c>
      <c r="L12" s="150" t="s">
        <v>74</v>
      </c>
      <c r="M12" s="152" t="s">
        <v>146</v>
      </c>
      <c r="N12" s="152" t="s">
        <v>147</v>
      </c>
      <c r="O12"/>
    </row>
    <row r="13" spans="2:15" ht="42" customHeight="1">
      <c r="C13" s="142" t="s">
        <v>106</v>
      </c>
      <c r="E13" s="318"/>
      <c r="F13" s="108"/>
      <c r="I13" s="142" t="s">
        <v>145</v>
      </c>
      <c r="J13" s="10"/>
      <c r="K13" s="144" t="s">
        <v>37</v>
      </c>
      <c r="L13" s="150" t="s">
        <v>76</v>
      </c>
      <c r="M13" s="152" t="s">
        <v>133</v>
      </c>
      <c r="N13" s="152" t="s">
        <v>150</v>
      </c>
      <c r="O13"/>
    </row>
    <row r="14" spans="2:15" ht="39" customHeight="1">
      <c r="C14" s="142" t="s">
        <v>98</v>
      </c>
      <c r="E14" s="318"/>
      <c r="I14" s="142" t="s">
        <v>196</v>
      </c>
      <c r="J14" s="10"/>
      <c r="K14" s="144" t="s">
        <v>49</v>
      </c>
      <c r="L14" s="150" t="s">
        <v>77</v>
      </c>
      <c r="M14" s="152" t="s">
        <v>129</v>
      </c>
      <c r="N14" s="152" t="s">
        <v>149</v>
      </c>
      <c r="O14"/>
    </row>
    <row r="15" spans="2:15" ht="30" customHeight="1">
      <c r="C15" s="142" t="s">
        <v>92</v>
      </c>
      <c r="E15" s="318"/>
      <c r="I15" s="142" t="s">
        <v>137</v>
      </c>
      <c r="J15" s="10"/>
      <c r="K15" s="144" t="s">
        <v>27</v>
      </c>
      <c r="L15" s="150" t="s">
        <v>78</v>
      </c>
      <c r="M15" s="152" t="s">
        <v>224</v>
      </c>
      <c r="N15" s="152" t="s">
        <v>132</v>
      </c>
      <c r="O15"/>
    </row>
    <row r="16" spans="2:15" ht="30" customHeight="1">
      <c r="C16" s="142" t="s">
        <v>99</v>
      </c>
      <c r="J16" s="11"/>
      <c r="K16" s="144" t="s">
        <v>25</v>
      </c>
      <c r="L16" s="150" t="s">
        <v>79</v>
      </c>
      <c r="M16" s="152"/>
      <c r="N16" s="152"/>
      <c r="O16"/>
    </row>
    <row r="17" spans="2:15" ht="30" customHeight="1">
      <c r="G17" s="7"/>
      <c r="I17" s="9"/>
      <c r="J17" s="94"/>
      <c r="K17" s="145" t="s">
        <v>26</v>
      </c>
      <c r="L17" s="150" t="s">
        <v>68</v>
      </c>
      <c r="M17" s="152" t="s">
        <v>158</v>
      </c>
      <c r="N17" s="152" t="s">
        <v>136</v>
      </c>
      <c r="O17"/>
    </row>
    <row r="18" spans="2:15" ht="30" customHeight="1">
      <c r="G18" s="7"/>
      <c r="J18" s="11"/>
      <c r="K18" s="9"/>
      <c r="L18" s="150" t="s">
        <v>69</v>
      </c>
      <c r="M18" s="152" t="s">
        <v>159</v>
      </c>
      <c r="N18" s="152" t="s">
        <v>161</v>
      </c>
      <c r="O18"/>
    </row>
    <row r="19" spans="2:15" ht="30" customHeight="1">
      <c r="G19" s="7"/>
      <c r="J19" s="11"/>
      <c r="K19" s="9"/>
      <c r="L19" s="150" t="s">
        <v>70</v>
      </c>
      <c r="M19" s="152" t="s">
        <v>160</v>
      </c>
      <c r="N19" s="152" t="s">
        <v>135</v>
      </c>
      <c r="O19"/>
    </row>
    <row r="20" spans="2:15" ht="48" customHeight="1">
      <c r="G20" s="7"/>
      <c r="J20" s="11"/>
      <c r="L20" s="150" t="s">
        <v>80</v>
      </c>
      <c r="O20"/>
    </row>
    <row r="21" spans="2:15" ht="45" customHeight="1">
      <c r="I21" s="9"/>
      <c r="J21" s="11"/>
      <c r="K21" s="9"/>
      <c r="L21" s="150" t="s">
        <v>81</v>
      </c>
      <c r="O21"/>
    </row>
    <row r="22" spans="2:15" ht="45" customHeight="1">
      <c r="B22" s="99"/>
      <c r="C22" s="99"/>
      <c r="D22" s="100"/>
      <c r="E22" s="101"/>
      <c r="F22" s="102"/>
      <c r="G22" s="103"/>
      <c r="H22" s="99"/>
      <c r="I22" s="104"/>
      <c r="J22" s="105"/>
      <c r="K22" s="104"/>
      <c r="L22" s="101"/>
      <c r="M22" s="101"/>
      <c r="N22" s="101"/>
      <c r="O22" s="101"/>
    </row>
    <row r="23" spans="2:15" s="4" customFormat="1" ht="166" customHeight="1">
      <c r="B23" s="320" t="s">
        <v>1349</v>
      </c>
      <c r="C23" s="320"/>
      <c r="D23" s="320"/>
      <c r="E23" s="320"/>
      <c r="F23" s="320"/>
      <c r="G23" s="320"/>
      <c r="I23" s="125" t="s">
        <v>140</v>
      </c>
      <c r="J23" s="2"/>
      <c r="K23" s="153" t="s">
        <v>281</v>
      </c>
      <c r="L23" s="12"/>
    </row>
    <row r="24" spans="2:15" ht="30" customHeight="1">
      <c r="I24" s="324" t="s">
        <v>235</v>
      </c>
      <c r="J24" s="325"/>
      <c r="K24" s="326"/>
      <c r="L24" s="127" t="s">
        <v>1329</v>
      </c>
      <c r="O24"/>
    </row>
    <row r="25" spans="2:15" ht="30" customHeight="1">
      <c r="C25" s="332" t="s">
        <v>279</v>
      </c>
      <c r="D25" s="124"/>
      <c r="E25" s="127" t="s">
        <v>198</v>
      </c>
      <c r="F25" s="113"/>
      <c r="G25" s="155" t="s">
        <v>1316</v>
      </c>
      <c r="I25" s="137" t="s">
        <v>1320</v>
      </c>
      <c r="J25" s="11"/>
      <c r="K25" s="137" t="s">
        <v>1321</v>
      </c>
      <c r="L25" s="150" t="s">
        <v>233</v>
      </c>
      <c r="M25" s="152" t="s">
        <v>1342</v>
      </c>
      <c r="O25"/>
    </row>
    <row r="26" spans="2:15" ht="26" customHeight="1">
      <c r="C26" s="333"/>
      <c r="D26" s="124"/>
      <c r="E26" s="152" t="s">
        <v>237</v>
      </c>
      <c r="I26" s="127" t="s">
        <v>232</v>
      </c>
      <c r="J26" s="96"/>
      <c r="K26" s="127" t="s">
        <v>1352</v>
      </c>
      <c r="L26" s="150" t="s">
        <v>230</v>
      </c>
      <c r="M26" s="127" t="s">
        <v>197</v>
      </c>
      <c r="N26" s="127" t="s">
        <v>231</v>
      </c>
      <c r="O26"/>
    </row>
    <row r="27" spans="2:15">
      <c r="I27" s="157"/>
      <c r="J27" s="134"/>
      <c r="K27" s="161"/>
      <c r="L27" s="166"/>
      <c r="M27" s="127"/>
      <c r="N27" s="127"/>
      <c r="O27"/>
    </row>
    <row r="28" spans="2:15" ht="42.5" customHeight="1">
      <c r="C28" s="142" t="s">
        <v>240</v>
      </c>
      <c r="E28" s="152" t="s">
        <v>1314</v>
      </c>
      <c r="F28"/>
      <c r="G28" s="131" t="s">
        <v>1317</v>
      </c>
      <c r="I28" s="158" t="s">
        <v>176</v>
      </c>
      <c r="J28" s="159">
        <v>0</v>
      </c>
      <c r="K28" s="162" t="s">
        <v>1322</v>
      </c>
      <c r="L28" s="163" t="s">
        <v>1330</v>
      </c>
      <c r="M28" s="164" t="s">
        <v>184</v>
      </c>
      <c r="N28" s="170" t="s">
        <v>1344</v>
      </c>
      <c r="O28"/>
    </row>
    <row r="29" spans="2:15" ht="37.25" customHeight="1">
      <c r="C29" s="142" t="s">
        <v>1350</v>
      </c>
      <c r="E29" s="154" t="s">
        <v>1315</v>
      </c>
      <c r="F29"/>
      <c r="G29" s="132" t="s">
        <v>238</v>
      </c>
      <c r="I29" s="158" t="s">
        <v>177</v>
      </c>
      <c r="J29" s="159">
        <v>1</v>
      </c>
      <c r="K29" s="162" t="s">
        <v>181</v>
      </c>
      <c r="L29" s="163" t="s">
        <v>1354</v>
      </c>
      <c r="M29" s="164" t="s">
        <v>226</v>
      </c>
      <c r="N29" s="170" t="s">
        <v>1344</v>
      </c>
      <c r="O29"/>
    </row>
    <row r="30" spans="2:15" ht="30" customHeight="1">
      <c r="C30" s="142" t="s">
        <v>1351</v>
      </c>
      <c r="E30" s="315" t="s">
        <v>1356</v>
      </c>
      <c r="G30" s="156" t="s">
        <v>236</v>
      </c>
      <c r="I30" s="158" t="s">
        <v>178</v>
      </c>
      <c r="J30" s="159">
        <v>2</v>
      </c>
      <c r="K30" s="162" t="s">
        <v>1323</v>
      </c>
      <c r="L30" s="163" t="s">
        <v>1331</v>
      </c>
      <c r="M30" s="164" t="s">
        <v>227</v>
      </c>
      <c r="N30" s="170" t="s">
        <v>1345</v>
      </c>
      <c r="O30"/>
    </row>
    <row r="31" spans="2:15" ht="40" customHeight="1">
      <c r="C31" s="142" t="s">
        <v>243</v>
      </c>
      <c r="E31" s="316"/>
      <c r="I31" s="158" t="s">
        <v>179</v>
      </c>
      <c r="J31" s="159">
        <v>3</v>
      </c>
      <c r="K31" s="162" t="s">
        <v>1324</v>
      </c>
      <c r="L31" s="163" t="s">
        <v>1332</v>
      </c>
      <c r="M31" s="164" t="s">
        <v>185</v>
      </c>
      <c r="N31" s="170" t="s">
        <v>1343</v>
      </c>
      <c r="O31"/>
    </row>
    <row r="32" spans="2:15" ht="30" customHeight="1">
      <c r="C32" s="142" t="s">
        <v>244</v>
      </c>
      <c r="E32" s="316"/>
      <c r="I32" s="158" t="s">
        <v>180</v>
      </c>
      <c r="J32" s="160">
        <v>4</v>
      </c>
      <c r="K32" s="162" t="s">
        <v>1325</v>
      </c>
      <c r="L32" s="163" t="s">
        <v>1334</v>
      </c>
      <c r="M32" s="164" t="s">
        <v>186</v>
      </c>
      <c r="N32" s="170" t="s">
        <v>192</v>
      </c>
      <c r="O32"/>
    </row>
    <row r="33" spans="2:15" ht="48" customHeight="1">
      <c r="C33" s="142" t="s">
        <v>245</v>
      </c>
      <c r="E33" s="316"/>
      <c r="I33" s="162" t="s">
        <v>1318</v>
      </c>
      <c r="J33" s="10"/>
      <c r="K33" s="162" t="s">
        <v>1326</v>
      </c>
      <c r="L33" s="163" t="s">
        <v>1333</v>
      </c>
      <c r="M33" s="164" t="s">
        <v>187</v>
      </c>
      <c r="N33" s="170" t="s">
        <v>193</v>
      </c>
      <c r="O33"/>
    </row>
    <row r="34" spans="2:15" ht="40" customHeight="1">
      <c r="C34" s="142" t="s">
        <v>246</v>
      </c>
      <c r="E34" s="316"/>
      <c r="I34" s="162" t="s">
        <v>1353</v>
      </c>
      <c r="J34" s="10"/>
      <c r="K34" s="162" t="s">
        <v>182</v>
      </c>
      <c r="L34" s="163" t="s">
        <v>1335</v>
      </c>
      <c r="M34" s="164" t="s">
        <v>188</v>
      </c>
      <c r="N34" s="170" t="s">
        <v>1346</v>
      </c>
      <c r="O34"/>
    </row>
    <row r="35" spans="2:15" ht="30" customHeight="1">
      <c r="C35" s="142" t="s">
        <v>247</v>
      </c>
      <c r="E35" s="317"/>
      <c r="I35" s="162" t="s">
        <v>1319</v>
      </c>
      <c r="J35" s="10"/>
      <c r="K35" s="162" t="s">
        <v>183</v>
      </c>
      <c r="L35" s="163" t="s">
        <v>1355</v>
      </c>
      <c r="M35" s="164" t="s">
        <v>228</v>
      </c>
      <c r="N35" s="156" t="s">
        <v>1347</v>
      </c>
      <c r="O35"/>
    </row>
    <row r="36" spans="2:15" ht="30" customHeight="1">
      <c r="C36" s="142" t="s">
        <v>248</v>
      </c>
      <c r="J36" s="11"/>
      <c r="K36" s="162" t="s">
        <v>1327</v>
      </c>
      <c r="L36" s="163" t="s">
        <v>1336</v>
      </c>
      <c r="M36" s="127"/>
      <c r="N36" s="169"/>
      <c r="O36"/>
    </row>
    <row r="37" spans="2:15" ht="30" customHeight="1">
      <c r="G37" s="7"/>
      <c r="I37" s="9"/>
      <c r="J37" s="94"/>
      <c r="K37" s="162" t="s">
        <v>1328</v>
      </c>
      <c r="L37" s="163" t="s">
        <v>1337</v>
      </c>
      <c r="M37" s="165" t="s">
        <v>189</v>
      </c>
      <c r="N37" s="170" t="s">
        <v>1348</v>
      </c>
      <c r="O37"/>
    </row>
    <row r="38" spans="2:15" ht="30" customHeight="1">
      <c r="G38" s="7"/>
      <c r="J38" s="11"/>
      <c r="K38" s="9"/>
      <c r="L38" s="163" t="s">
        <v>1338</v>
      </c>
      <c r="M38" s="165" t="s">
        <v>190</v>
      </c>
      <c r="N38" s="170" t="s">
        <v>194</v>
      </c>
      <c r="O38"/>
    </row>
    <row r="39" spans="2:15" ht="30" customHeight="1">
      <c r="G39" s="7"/>
      <c r="J39" s="11"/>
      <c r="K39" s="9"/>
      <c r="L39" s="163" t="s">
        <v>1339</v>
      </c>
      <c r="M39" s="165" t="s">
        <v>191</v>
      </c>
      <c r="N39" s="170" t="s">
        <v>195</v>
      </c>
      <c r="O39"/>
    </row>
    <row r="40" spans="2:15" ht="48" customHeight="1">
      <c r="G40" s="7"/>
      <c r="J40" s="11"/>
      <c r="L40" s="163" t="s">
        <v>1340</v>
      </c>
      <c r="O40"/>
    </row>
    <row r="41" spans="2:15" ht="45" customHeight="1">
      <c r="I41" s="9"/>
      <c r="J41" s="11"/>
      <c r="K41" s="9"/>
      <c r="L41" s="163" t="s">
        <v>1341</v>
      </c>
      <c r="O41"/>
    </row>
    <row r="42" spans="2:15" ht="45" customHeight="1">
      <c r="B42" s="99"/>
      <c r="C42" s="99"/>
      <c r="D42" s="100"/>
      <c r="E42" s="101"/>
      <c r="F42" s="102"/>
      <c r="G42" s="103"/>
      <c r="H42" s="99"/>
      <c r="I42" s="104"/>
      <c r="J42" s="105"/>
      <c r="K42" s="104"/>
      <c r="L42" s="101"/>
      <c r="M42" s="101"/>
      <c r="N42" s="101"/>
      <c r="O42" s="101"/>
    </row>
    <row r="43" spans="2:15" s="4" customFormat="1" ht="163" customHeight="1">
      <c r="B43" s="320" t="s">
        <v>282</v>
      </c>
      <c r="C43" s="320"/>
      <c r="D43" s="320"/>
      <c r="E43" s="320"/>
      <c r="F43" s="320"/>
      <c r="G43" s="320"/>
      <c r="I43" s="115" t="s">
        <v>141</v>
      </c>
      <c r="J43" s="2"/>
      <c r="K43" s="153" t="s">
        <v>281</v>
      </c>
      <c r="L43" s="12"/>
    </row>
    <row r="44" spans="2:15" ht="29" customHeight="1">
      <c r="I44" s="324" t="s">
        <v>283</v>
      </c>
      <c r="J44" s="325"/>
      <c r="K44" s="326"/>
      <c r="L44" s="138" t="s">
        <v>265</v>
      </c>
    </row>
    <row r="45" spans="2:15" s="4" customFormat="1" ht="30" customHeight="1">
      <c r="C45" s="332" t="s">
        <v>284</v>
      </c>
      <c r="D45" s="123"/>
      <c r="E45" s="127" t="s">
        <v>278</v>
      </c>
      <c r="F45" s="7"/>
      <c r="G45" s="129" t="s">
        <v>302</v>
      </c>
      <c r="I45" s="137" t="s">
        <v>285</v>
      </c>
      <c r="J45" s="11"/>
      <c r="K45" s="146" t="s">
        <v>286</v>
      </c>
      <c r="L45" s="147" t="s">
        <v>287</v>
      </c>
      <c r="M45" s="151" t="s">
        <v>266</v>
      </c>
    </row>
    <row r="46" spans="2:15" ht="26" customHeight="1">
      <c r="C46" s="333"/>
      <c r="D46" s="124"/>
      <c r="E46" s="128" t="s">
        <v>301</v>
      </c>
      <c r="I46" s="138" t="s">
        <v>260</v>
      </c>
      <c r="K46" s="138" t="s">
        <v>288</v>
      </c>
      <c r="L46" s="148" t="s">
        <v>289</v>
      </c>
      <c r="M46" s="138" t="s">
        <v>290</v>
      </c>
      <c r="N46" s="138" t="s">
        <v>291</v>
      </c>
      <c r="O46"/>
    </row>
    <row r="47" spans="2:15">
      <c r="C47" s="9"/>
      <c r="E47"/>
      <c r="F47"/>
      <c r="G47"/>
      <c r="I47" s="139"/>
      <c r="J47" s="134"/>
      <c r="K47" s="161"/>
      <c r="L47" s="149"/>
      <c r="M47" s="138"/>
      <c r="N47" s="138"/>
      <c r="O47"/>
    </row>
    <row r="48" spans="2:15" ht="30" customHeight="1">
      <c r="C48" s="162" t="s">
        <v>292</v>
      </c>
      <c r="E48" s="128" t="s">
        <v>310</v>
      </c>
      <c r="F48"/>
      <c r="G48" s="131" t="s">
        <v>311</v>
      </c>
      <c r="I48" s="162" t="s">
        <v>255</v>
      </c>
      <c r="J48" s="159">
        <v>0</v>
      </c>
      <c r="K48" s="162" t="s">
        <v>293</v>
      </c>
      <c r="L48" s="150" t="s">
        <v>294</v>
      </c>
      <c r="M48" s="168" t="s">
        <v>267</v>
      </c>
      <c r="N48" s="163" t="s">
        <v>295</v>
      </c>
      <c r="O48"/>
    </row>
    <row r="49" spans="2:15" ht="30" customHeight="1">
      <c r="C49" s="162" t="s">
        <v>249</v>
      </c>
      <c r="E49" s="167" t="s">
        <v>316</v>
      </c>
      <c r="F49"/>
      <c r="G49" s="132" t="s">
        <v>317</v>
      </c>
      <c r="I49" s="162" t="s">
        <v>256</v>
      </c>
      <c r="J49" s="159">
        <v>1</v>
      </c>
      <c r="K49" s="162" t="s">
        <v>296</v>
      </c>
      <c r="L49" s="150" t="s">
        <v>297</v>
      </c>
      <c r="M49" s="168" t="s">
        <v>268</v>
      </c>
      <c r="N49" s="163" t="s">
        <v>295</v>
      </c>
      <c r="O49"/>
    </row>
    <row r="50" spans="2:15" ht="30" customHeight="1">
      <c r="C50" s="162" t="s">
        <v>250</v>
      </c>
      <c r="E50" s="338" t="s">
        <v>326</v>
      </c>
      <c r="G50" s="133" t="s">
        <v>264</v>
      </c>
      <c r="I50" s="162" t="s">
        <v>257</v>
      </c>
      <c r="J50" s="159">
        <v>2</v>
      </c>
      <c r="K50" s="162" t="s">
        <v>298</v>
      </c>
      <c r="L50" s="150" t="s">
        <v>299</v>
      </c>
      <c r="M50" s="168" t="s">
        <v>269</v>
      </c>
      <c r="N50" s="163" t="s">
        <v>300</v>
      </c>
      <c r="O50"/>
    </row>
    <row r="51" spans="2:15" ht="39" customHeight="1">
      <c r="C51" s="190" t="s">
        <v>251</v>
      </c>
      <c r="E51" s="339"/>
      <c r="I51" s="162" t="s">
        <v>258</v>
      </c>
      <c r="J51" s="159">
        <v>3</v>
      </c>
      <c r="K51" s="162" t="s">
        <v>303</v>
      </c>
      <c r="L51" s="150" t="s">
        <v>304</v>
      </c>
      <c r="M51" s="168" t="s">
        <v>270</v>
      </c>
      <c r="N51" s="163" t="s">
        <v>305</v>
      </c>
      <c r="O51"/>
    </row>
    <row r="52" spans="2:15" ht="30" customHeight="1">
      <c r="C52" s="162" t="s">
        <v>252</v>
      </c>
      <c r="E52" s="339"/>
      <c r="I52" s="162" t="s">
        <v>259</v>
      </c>
      <c r="J52" s="160">
        <v>4</v>
      </c>
      <c r="K52" s="162" t="s">
        <v>306</v>
      </c>
      <c r="L52" s="150" t="s">
        <v>307</v>
      </c>
      <c r="M52" s="168" t="s">
        <v>308</v>
      </c>
      <c r="N52" s="163" t="s">
        <v>309</v>
      </c>
      <c r="O52"/>
    </row>
    <row r="53" spans="2:15" ht="52" customHeight="1">
      <c r="C53" s="162" t="s">
        <v>253</v>
      </c>
      <c r="E53" s="340"/>
      <c r="F53" s="108"/>
      <c r="I53" s="163" t="s">
        <v>318</v>
      </c>
      <c r="J53" s="10"/>
      <c r="K53" s="162" t="s">
        <v>312</v>
      </c>
      <c r="L53" s="150" t="s">
        <v>313</v>
      </c>
      <c r="M53" s="168" t="s">
        <v>271</v>
      </c>
      <c r="N53" s="163" t="s">
        <v>314</v>
      </c>
      <c r="O53"/>
    </row>
    <row r="54" spans="2:15" ht="47" customHeight="1">
      <c r="C54" s="162" t="s">
        <v>315</v>
      </c>
      <c r="I54" s="163" t="s">
        <v>254</v>
      </c>
      <c r="J54" s="10"/>
      <c r="K54" s="162" t="s">
        <v>319</v>
      </c>
      <c r="L54" s="150" t="s">
        <v>320</v>
      </c>
      <c r="M54" s="168" t="s">
        <v>272</v>
      </c>
      <c r="N54" s="163" t="s">
        <v>321</v>
      </c>
      <c r="O54"/>
    </row>
    <row r="55" spans="2:15" ht="30" customHeight="1">
      <c r="C55" s="162" t="s">
        <v>322</v>
      </c>
      <c r="I55" s="163" t="s">
        <v>327</v>
      </c>
      <c r="J55" s="10"/>
      <c r="K55" s="162" t="s">
        <v>263</v>
      </c>
      <c r="L55" s="150" t="s">
        <v>323</v>
      </c>
      <c r="M55" s="168" t="s">
        <v>273</v>
      </c>
      <c r="N55" s="163" t="s">
        <v>324</v>
      </c>
      <c r="O55"/>
    </row>
    <row r="56" spans="2:15" ht="30" customHeight="1">
      <c r="C56" s="162" t="s">
        <v>325</v>
      </c>
      <c r="J56" s="11"/>
      <c r="K56" s="162" t="s">
        <v>328</v>
      </c>
      <c r="L56" s="150" t="s">
        <v>329</v>
      </c>
      <c r="M56" s="169"/>
      <c r="N56" s="156"/>
      <c r="O56"/>
    </row>
    <row r="57" spans="2:15" ht="30" customHeight="1">
      <c r="G57" s="7"/>
      <c r="I57" s="9"/>
      <c r="J57" s="94"/>
      <c r="K57" s="162" t="s">
        <v>330</v>
      </c>
      <c r="L57" s="150" t="s">
        <v>331</v>
      </c>
      <c r="M57" s="168" t="s">
        <v>274</v>
      </c>
      <c r="N57" s="163" t="s">
        <v>332</v>
      </c>
      <c r="O57"/>
    </row>
    <row r="58" spans="2:15" ht="30" customHeight="1">
      <c r="G58" s="7"/>
      <c r="J58" s="11"/>
      <c r="K58" s="9"/>
      <c r="L58" s="150" t="s">
        <v>333</v>
      </c>
      <c r="M58" s="168" t="s">
        <v>275</v>
      </c>
      <c r="N58" s="163" t="s">
        <v>334</v>
      </c>
      <c r="O58"/>
    </row>
    <row r="59" spans="2:15" ht="30" customHeight="1">
      <c r="G59" s="7"/>
      <c r="J59" s="11"/>
      <c r="K59" s="9"/>
      <c r="L59" s="150" t="s">
        <v>335</v>
      </c>
      <c r="M59" s="168" t="s">
        <v>276</v>
      </c>
      <c r="N59" s="163" t="s">
        <v>277</v>
      </c>
      <c r="O59"/>
    </row>
    <row r="60" spans="2:15" ht="48" customHeight="1">
      <c r="G60" s="7"/>
      <c r="J60" s="11"/>
      <c r="L60" s="150" t="s">
        <v>336</v>
      </c>
      <c r="O60"/>
    </row>
    <row r="61" spans="2:15" ht="45" customHeight="1">
      <c r="I61" s="9"/>
      <c r="J61" s="11"/>
      <c r="K61" s="9"/>
      <c r="L61" s="150" t="s">
        <v>337</v>
      </c>
      <c r="O61"/>
    </row>
    <row r="62" spans="2:15" ht="45" customHeight="1">
      <c r="B62" s="99"/>
      <c r="C62" s="99"/>
      <c r="D62" s="100"/>
      <c r="E62" s="101"/>
      <c r="F62" s="102"/>
      <c r="G62" s="103"/>
      <c r="H62" s="99"/>
      <c r="I62" s="104"/>
      <c r="J62" s="105"/>
      <c r="K62" s="104"/>
      <c r="L62" s="101"/>
      <c r="M62" s="101"/>
      <c r="N62" s="101"/>
      <c r="O62" s="101"/>
    </row>
    <row r="63" spans="2:15" s="4" customFormat="1" ht="179" customHeight="1">
      <c r="B63" s="320" t="s">
        <v>339</v>
      </c>
      <c r="C63" s="320"/>
      <c r="D63" s="320"/>
      <c r="E63" s="320"/>
      <c r="F63" s="320"/>
      <c r="G63" s="320"/>
      <c r="I63" s="125" t="s">
        <v>338</v>
      </c>
      <c r="J63" s="2"/>
      <c r="K63" s="153" t="s">
        <v>281</v>
      </c>
      <c r="L63" s="12"/>
    </row>
    <row r="64" spans="2:15" ht="29" customHeight="1">
      <c r="I64" s="324" t="s">
        <v>359</v>
      </c>
      <c r="J64" s="325"/>
      <c r="K64" s="326"/>
      <c r="L64" s="138" t="s">
        <v>360</v>
      </c>
    </row>
    <row r="65" spans="3:15" s="4" customFormat="1" ht="30" customHeight="1">
      <c r="C65" s="332" t="s">
        <v>340</v>
      </c>
      <c r="D65" s="123"/>
      <c r="E65" s="127" t="s">
        <v>350</v>
      </c>
      <c r="F65"/>
      <c r="G65" s="129" t="s">
        <v>355</v>
      </c>
      <c r="I65" s="137" t="s">
        <v>361</v>
      </c>
      <c r="J65" s="11"/>
      <c r="K65" s="146" t="s">
        <v>362</v>
      </c>
      <c r="L65" s="147" t="s">
        <v>422</v>
      </c>
      <c r="M65" s="151" t="s">
        <v>234</v>
      </c>
    </row>
    <row r="66" spans="3:15" ht="35" customHeight="1">
      <c r="C66" s="333"/>
      <c r="D66" s="124"/>
      <c r="E66" s="128" t="s">
        <v>351</v>
      </c>
      <c r="F66"/>
      <c r="G66"/>
      <c r="I66" s="138" t="s">
        <v>364</v>
      </c>
      <c r="K66" s="138" t="s">
        <v>365</v>
      </c>
      <c r="L66" s="148" t="s">
        <v>363</v>
      </c>
      <c r="M66" s="138" t="s">
        <v>366</v>
      </c>
      <c r="N66" s="138" t="s">
        <v>367</v>
      </c>
      <c r="O66"/>
    </row>
    <row r="67" spans="3:15">
      <c r="E67"/>
      <c r="F67"/>
      <c r="G67"/>
      <c r="I67" s="139"/>
      <c r="J67" s="134"/>
      <c r="K67" s="143"/>
      <c r="L67" s="149"/>
      <c r="M67" s="138"/>
      <c r="N67" s="138"/>
      <c r="O67"/>
    </row>
    <row r="68" spans="3:15" ht="42" customHeight="1">
      <c r="C68" s="189" t="s">
        <v>341</v>
      </c>
      <c r="E68" s="128" t="s">
        <v>352</v>
      </c>
      <c r="F68"/>
      <c r="G68" s="131" t="s">
        <v>356</v>
      </c>
      <c r="I68" s="171" t="s">
        <v>368</v>
      </c>
      <c r="J68" s="159">
        <v>0</v>
      </c>
      <c r="K68" s="174" t="s">
        <v>376</v>
      </c>
      <c r="L68" s="172" t="s">
        <v>386</v>
      </c>
      <c r="M68" s="173" t="s">
        <v>400</v>
      </c>
      <c r="N68" s="172" t="s">
        <v>411</v>
      </c>
      <c r="O68"/>
    </row>
    <row r="69" spans="3:15" ht="41" customHeight="1">
      <c r="C69" s="189" t="s">
        <v>342</v>
      </c>
      <c r="E69" s="130" t="s">
        <v>353</v>
      </c>
      <c r="F69"/>
      <c r="G69" s="132" t="s">
        <v>357</v>
      </c>
      <c r="I69" s="171" t="s">
        <v>369</v>
      </c>
      <c r="J69" s="159">
        <v>1</v>
      </c>
      <c r="K69" s="174" t="s">
        <v>377</v>
      </c>
      <c r="L69" s="172" t="s">
        <v>387</v>
      </c>
      <c r="M69" s="173" t="s">
        <v>401</v>
      </c>
      <c r="N69" s="172" t="s">
        <v>411</v>
      </c>
      <c r="O69"/>
    </row>
    <row r="70" spans="3:15" ht="30" customHeight="1">
      <c r="C70" s="189" t="s">
        <v>343</v>
      </c>
      <c r="E70" s="315" t="s">
        <v>354</v>
      </c>
      <c r="G70" s="133" t="s">
        <v>358</v>
      </c>
      <c r="I70" s="171" t="s">
        <v>370</v>
      </c>
      <c r="J70" s="159">
        <v>2</v>
      </c>
      <c r="K70" s="174" t="s">
        <v>378</v>
      </c>
      <c r="L70" s="172" t="s">
        <v>388</v>
      </c>
      <c r="M70" s="173" t="s">
        <v>402</v>
      </c>
      <c r="N70" s="172" t="s">
        <v>412</v>
      </c>
      <c r="O70"/>
    </row>
    <row r="71" spans="3:15" ht="40" customHeight="1">
      <c r="C71" s="189" t="s">
        <v>344</v>
      </c>
      <c r="E71" s="316"/>
      <c r="I71" s="171" t="s">
        <v>371</v>
      </c>
      <c r="J71" s="159">
        <v>3</v>
      </c>
      <c r="K71" s="174" t="s">
        <v>379</v>
      </c>
      <c r="L71" s="172" t="s">
        <v>389</v>
      </c>
      <c r="M71" s="173" t="s">
        <v>403</v>
      </c>
      <c r="N71" s="172" t="s">
        <v>413</v>
      </c>
      <c r="O71"/>
    </row>
    <row r="72" spans="3:15" ht="30" customHeight="1">
      <c r="C72" s="189" t="s">
        <v>345</v>
      </c>
      <c r="E72" s="316"/>
      <c r="I72" s="171" t="s">
        <v>372</v>
      </c>
      <c r="J72" s="160">
        <v>4</v>
      </c>
      <c r="K72" s="174" t="s">
        <v>380</v>
      </c>
      <c r="L72" s="172" t="s">
        <v>390</v>
      </c>
      <c r="M72" s="173" t="s">
        <v>404</v>
      </c>
      <c r="N72" s="172" t="s">
        <v>414</v>
      </c>
      <c r="O72"/>
    </row>
    <row r="73" spans="3:15" ht="42" customHeight="1">
      <c r="C73" s="189" t="s">
        <v>346</v>
      </c>
      <c r="E73" s="316"/>
      <c r="F73" s="108"/>
      <c r="I73" s="172" t="s">
        <v>373</v>
      </c>
      <c r="J73" s="10"/>
      <c r="K73" s="174" t="s">
        <v>381</v>
      </c>
      <c r="L73" s="172" t="s">
        <v>391</v>
      </c>
      <c r="M73" s="173" t="s">
        <v>405</v>
      </c>
      <c r="N73" s="172" t="s">
        <v>415</v>
      </c>
      <c r="O73"/>
    </row>
    <row r="74" spans="3:15" ht="39" customHeight="1">
      <c r="C74" s="189" t="s">
        <v>347</v>
      </c>
      <c r="E74" s="316"/>
      <c r="I74" s="172" t="s">
        <v>374</v>
      </c>
      <c r="J74" s="10"/>
      <c r="K74" s="174" t="s">
        <v>382</v>
      </c>
      <c r="L74" s="172" t="s">
        <v>392</v>
      </c>
      <c r="M74" s="173" t="s">
        <v>406</v>
      </c>
      <c r="N74" s="172" t="s">
        <v>416</v>
      </c>
      <c r="O74"/>
    </row>
    <row r="75" spans="3:15" ht="30" customHeight="1">
      <c r="C75" s="189" t="s">
        <v>348</v>
      </c>
      <c r="E75" s="317"/>
      <c r="I75" s="172" t="s">
        <v>375</v>
      </c>
      <c r="J75" s="10"/>
      <c r="K75" s="174" t="s">
        <v>383</v>
      </c>
      <c r="L75" s="172" t="s">
        <v>393</v>
      </c>
      <c r="M75" s="173" t="s">
        <v>407</v>
      </c>
      <c r="N75" s="172" t="s">
        <v>417</v>
      </c>
      <c r="O75"/>
    </row>
    <row r="76" spans="3:15" ht="30" customHeight="1">
      <c r="C76" s="189" t="s">
        <v>349</v>
      </c>
      <c r="J76" s="11"/>
      <c r="K76" s="174" t="s">
        <v>384</v>
      </c>
      <c r="L76" s="172" t="s">
        <v>394</v>
      </c>
      <c r="M76" s="142"/>
      <c r="N76" s="175"/>
      <c r="O76"/>
    </row>
    <row r="77" spans="3:15" ht="30" customHeight="1">
      <c r="G77" s="7"/>
      <c r="I77" s="9"/>
      <c r="J77" s="94"/>
      <c r="K77" s="174" t="s">
        <v>385</v>
      </c>
      <c r="L77" s="172" t="s">
        <v>395</v>
      </c>
      <c r="M77" s="173" t="s">
        <v>408</v>
      </c>
      <c r="N77" s="172" t="s">
        <v>418</v>
      </c>
      <c r="O77"/>
    </row>
    <row r="78" spans="3:15" ht="30" customHeight="1">
      <c r="G78" s="7"/>
      <c r="J78" s="11"/>
      <c r="K78" s="9"/>
      <c r="L78" s="172" t="s">
        <v>396</v>
      </c>
      <c r="M78" s="173" t="s">
        <v>409</v>
      </c>
      <c r="N78" s="172" t="s">
        <v>419</v>
      </c>
      <c r="O78"/>
    </row>
    <row r="79" spans="3:15" ht="30" customHeight="1">
      <c r="G79" s="7"/>
      <c r="J79" s="11"/>
      <c r="K79" s="9"/>
      <c r="L79" s="172" t="s">
        <v>397</v>
      </c>
      <c r="M79" s="173" t="s">
        <v>410</v>
      </c>
      <c r="N79" s="172" t="s">
        <v>420</v>
      </c>
      <c r="O79"/>
    </row>
    <row r="80" spans="3:15" ht="48" customHeight="1">
      <c r="G80" s="7"/>
      <c r="J80" s="11"/>
      <c r="L80" s="172" t="s">
        <v>398</v>
      </c>
      <c r="O80"/>
    </row>
    <row r="81" spans="2:15" ht="32" customHeight="1">
      <c r="I81" s="9"/>
      <c r="J81" s="11"/>
      <c r="K81" s="9"/>
      <c r="L81" s="172" t="s">
        <v>399</v>
      </c>
      <c r="O81"/>
    </row>
    <row r="82" spans="2:15" ht="45" customHeight="1">
      <c r="B82" s="99"/>
      <c r="C82" s="99"/>
      <c r="D82" s="100"/>
      <c r="E82" s="101"/>
      <c r="F82" s="102"/>
      <c r="G82" s="103"/>
      <c r="H82" s="99"/>
      <c r="I82" s="104"/>
      <c r="J82" s="105"/>
      <c r="K82" s="104"/>
      <c r="L82" s="101"/>
      <c r="M82" s="101"/>
      <c r="N82" s="101"/>
      <c r="O82" s="101"/>
    </row>
    <row r="83" spans="2:15" s="4" customFormat="1" ht="179" customHeight="1">
      <c r="B83" s="320" t="s">
        <v>423</v>
      </c>
      <c r="C83" s="320"/>
      <c r="D83" s="320"/>
      <c r="E83" s="320"/>
      <c r="F83" s="320"/>
      <c r="G83" s="320"/>
      <c r="I83" s="125" t="s">
        <v>143</v>
      </c>
      <c r="J83" s="2"/>
      <c r="K83" s="153" t="s">
        <v>281</v>
      </c>
      <c r="L83" s="12"/>
    </row>
    <row r="84" spans="2:15" ht="29" customHeight="1">
      <c r="I84" s="324" t="s">
        <v>443</v>
      </c>
      <c r="J84" s="325"/>
      <c r="K84" s="326"/>
      <c r="L84" s="138" t="s">
        <v>444</v>
      </c>
    </row>
    <row r="85" spans="2:15" s="4" customFormat="1" ht="30" customHeight="1">
      <c r="C85" s="332" t="s">
        <v>424</v>
      </c>
      <c r="D85" s="123"/>
      <c r="E85" s="127" t="s">
        <v>434</v>
      </c>
      <c r="F85"/>
      <c r="G85" s="129" t="s">
        <v>439</v>
      </c>
      <c r="I85" s="173" t="s">
        <v>445</v>
      </c>
      <c r="J85" s="11"/>
      <c r="K85" s="180" t="s">
        <v>455</v>
      </c>
      <c r="L85" s="172" t="s">
        <v>467</v>
      </c>
      <c r="M85" s="172" t="s">
        <v>483</v>
      </c>
    </row>
    <row r="86" spans="2:15" ht="35" customHeight="1">
      <c r="C86" s="333"/>
      <c r="D86" s="124"/>
      <c r="E86" s="128" t="s">
        <v>435</v>
      </c>
      <c r="F86"/>
      <c r="G86"/>
      <c r="I86" s="173" t="s">
        <v>446</v>
      </c>
      <c r="K86" s="180" t="s">
        <v>456</v>
      </c>
      <c r="L86" s="172" t="s">
        <v>468</v>
      </c>
      <c r="M86" s="172" t="s">
        <v>484</v>
      </c>
      <c r="N86" s="172" t="s">
        <v>496</v>
      </c>
      <c r="O86"/>
    </row>
    <row r="87" spans="2:15">
      <c r="E87"/>
      <c r="F87"/>
      <c r="G87"/>
      <c r="I87" s="142"/>
      <c r="J87" s="177"/>
      <c r="K87" s="181"/>
      <c r="L87" s="175"/>
      <c r="M87" s="175"/>
      <c r="N87" s="175"/>
      <c r="O87"/>
    </row>
    <row r="88" spans="2:15" ht="42" customHeight="1">
      <c r="C88" s="180" t="s">
        <v>425</v>
      </c>
      <c r="E88" s="128" t="s">
        <v>436</v>
      </c>
      <c r="F88"/>
      <c r="G88" s="131" t="s">
        <v>440</v>
      </c>
      <c r="I88" s="173" t="s">
        <v>447</v>
      </c>
      <c r="J88" s="178">
        <v>0</v>
      </c>
      <c r="K88" s="180" t="s">
        <v>457</v>
      </c>
      <c r="L88" s="172" t="s">
        <v>469</v>
      </c>
      <c r="M88" s="172" t="s">
        <v>485</v>
      </c>
      <c r="N88" s="172" t="s">
        <v>497</v>
      </c>
      <c r="O88"/>
    </row>
    <row r="89" spans="2:15" ht="41" customHeight="1">
      <c r="C89" s="180" t="s">
        <v>426</v>
      </c>
      <c r="E89" s="130" t="s">
        <v>437</v>
      </c>
      <c r="F89"/>
      <c r="G89" s="132" t="s">
        <v>441</v>
      </c>
      <c r="I89" s="173" t="s">
        <v>448</v>
      </c>
      <c r="J89" s="178">
        <v>1</v>
      </c>
      <c r="K89" s="180" t="s">
        <v>458</v>
      </c>
      <c r="L89" s="172" t="s">
        <v>470</v>
      </c>
      <c r="M89" s="172" t="s">
        <v>486</v>
      </c>
      <c r="N89" s="172" t="s">
        <v>497</v>
      </c>
      <c r="O89"/>
    </row>
    <row r="90" spans="2:15" ht="30" customHeight="1">
      <c r="C90" s="180" t="s">
        <v>427</v>
      </c>
      <c r="E90" s="341" t="s">
        <v>438</v>
      </c>
      <c r="G90" s="133" t="s">
        <v>442</v>
      </c>
      <c r="I90" s="173" t="s">
        <v>449</v>
      </c>
      <c r="J90" s="178">
        <v>2</v>
      </c>
      <c r="K90" s="180" t="s">
        <v>459</v>
      </c>
      <c r="L90" s="172" t="s">
        <v>471</v>
      </c>
      <c r="M90" s="172" t="s">
        <v>487</v>
      </c>
      <c r="N90" s="172" t="s">
        <v>498</v>
      </c>
      <c r="O90"/>
    </row>
    <row r="91" spans="2:15" ht="40" customHeight="1">
      <c r="C91" s="180" t="s">
        <v>428</v>
      </c>
      <c r="E91" s="342"/>
      <c r="I91" s="173" t="s">
        <v>450</v>
      </c>
      <c r="J91" s="178">
        <v>3</v>
      </c>
      <c r="K91" s="180" t="s">
        <v>460</v>
      </c>
      <c r="L91" s="172" t="s">
        <v>472</v>
      </c>
      <c r="M91" s="172" t="s">
        <v>488</v>
      </c>
      <c r="N91" s="172" t="s">
        <v>499</v>
      </c>
      <c r="O91"/>
    </row>
    <row r="92" spans="2:15" ht="30" customHeight="1">
      <c r="C92" s="180" t="s">
        <v>429</v>
      </c>
      <c r="E92" s="342"/>
      <c r="I92" s="173" t="s">
        <v>451</v>
      </c>
      <c r="J92" s="179">
        <v>4</v>
      </c>
      <c r="K92" s="180" t="s">
        <v>461</v>
      </c>
      <c r="L92" s="172" t="s">
        <v>473</v>
      </c>
      <c r="M92" s="172" t="s">
        <v>489</v>
      </c>
      <c r="N92" s="172" t="s">
        <v>500</v>
      </c>
      <c r="O92"/>
    </row>
    <row r="93" spans="2:15" ht="42" customHeight="1">
      <c r="C93" s="180" t="s">
        <v>430</v>
      </c>
      <c r="E93" s="342"/>
      <c r="F93" s="108"/>
      <c r="I93" s="172" t="s">
        <v>452</v>
      </c>
      <c r="J93" s="10"/>
      <c r="K93" s="180" t="s">
        <v>462</v>
      </c>
      <c r="L93" s="172" t="s">
        <v>474</v>
      </c>
      <c r="M93" s="172" t="s">
        <v>490</v>
      </c>
      <c r="N93" s="172" t="s">
        <v>501</v>
      </c>
      <c r="O93"/>
    </row>
    <row r="94" spans="2:15" ht="39" customHeight="1">
      <c r="C94" s="180" t="s">
        <v>431</v>
      </c>
      <c r="E94" s="342"/>
      <c r="I94" s="172" t="s">
        <v>453</v>
      </c>
      <c r="J94" s="10"/>
      <c r="K94" s="180" t="s">
        <v>463</v>
      </c>
      <c r="L94" s="172" t="s">
        <v>475</v>
      </c>
      <c r="M94" s="172" t="s">
        <v>491</v>
      </c>
      <c r="N94" s="172" t="s">
        <v>502</v>
      </c>
      <c r="O94"/>
    </row>
    <row r="95" spans="2:15" ht="30" customHeight="1">
      <c r="C95" s="180" t="s">
        <v>432</v>
      </c>
      <c r="E95" s="343"/>
      <c r="I95" s="172" t="s">
        <v>454</v>
      </c>
      <c r="J95" s="10"/>
      <c r="K95" s="180" t="s">
        <v>464</v>
      </c>
      <c r="L95" s="172" t="s">
        <v>476</v>
      </c>
      <c r="M95" s="172" t="s">
        <v>492</v>
      </c>
      <c r="N95" s="172" t="s">
        <v>503</v>
      </c>
      <c r="O95"/>
    </row>
    <row r="96" spans="2:15" ht="30" customHeight="1">
      <c r="C96" s="180" t="s">
        <v>433</v>
      </c>
      <c r="J96" s="11"/>
      <c r="K96" s="180" t="s">
        <v>465</v>
      </c>
      <c r="L96" s="172" t="s">
        <v>477</v>
      </c>
      <c r="M96" s="175"/>
      <c r="N96" s="175"/>
      <c r="O96"/>
    </row>
    <row r="97" spans="2:15" ht="30" customHeight="1">
      <c r="G97" s="7"/>
      <c r="I97" s="9"/>
      <c r="J97" s="94"/>
      <c r="K97" s="180" t="s">
        <v>466</v>
      </c>
      <c r="L97" s="172" t="s">
        <v>478</v>
      </c>
      <c r="M97" s="172" t="s">
        <v>493</v>
      </c>
      <c r="N97" s="172" t="s">
        <v>504</v>
      </c>
      <c r="O97"/>
    </row>
    <row r="98" spans="2:15" ht="30" customHeight="1">
      <c r="G98" s="7"/>
      <c r="J98" s="11"/>
      <c r="K98" s="9"/>
      <c r="L98" s="172" t="s">
        <v>479</v>
      </c>
      <c r="M98" s="172" t="s">
        <v>494</v>
      </c>
      <c r="N98" s="172" t="s">
        <v>505</v>
      </c>
      <c r="O98"/>
    </row>
    <row r="99" spans="2:15" ht="30" customHeight="1">
      <c r="G99" s="7"/>
      <c r="J99" s="11"/>
      <c r="K99" s="9"/>
      <c r="L99" s="172" t="s">
        <v>480</v>
      </c>
      <c r="M99" s="172" t="s">
        <v>495</v>
      </c>
      <c r="N99" s="172" t="s">
        <v>506</v>
      </c>
      <c r="O99"/>
    </row>
    <row r="100" spans="2:15" ht="48" customHeight="1">
      <c r="G100" s="7"/>
      <c r="J100" s="11"/>
      <c r="L100" s="172" t="s">
        <v>481</v>
      </c>
      <c r="O100"/>
    </row>
    <row r="101" spans="2:15" ht="46" customHeight="1">
      <c r="I101" s="9"/>
      <c r="J101" s="11"/>
      <c r="K101" s="9"/>
      <c r="L101" s="172" t="s">
        <v>482</v>
      </c>
      <c r="O101"/>
    </row>
    <row r="102" spans="2:15" ht="45" customHeight="1">
      <c r="B102" s="99"/>
      <c r="C102" s="99"/>
      <c r="D102" s="100"/>
      <c r="E102" s="101"/>
      <c r="F102" s="102"/>
      <c r="G102" s="103"/>
      <c r="H102" s="99"/>
      <c r="I102" s="104"/>
      <c r="J102" s="105"/>
      <c r="K102" s="104"/>
      <c r="L102" s="101"/>
      <c r="M102" s="101"/>
      <c r="N102" s="101"/>
      <c r="O102" s="101"/>
    </row>
    <row r="103" spans="2:15" s="4" customFormat="1" ht="183" customHeight="1">
      <c r="B103" s="320" t="s">
        <v>507</v>
      </c>
      <c r="C103" s="320"/>
      <c r="D103" s="320"/>
      <c r="E103" s="320"/>
      <c r="F103" s="320"/>
      <c r="G103" s="320"/>
      <c r="I103" s="125" t="s">
        <v>421</v>
      </c>
      <c r="J103" s="2"/>
      <c r="K103" s="153" t="s">
        <v>281</v>
      </c>
      <c r="L103" s="12"/>
    </row>
    <row r="104" spans="2:15" ht="29" customHeight="1">
      <c r="I104" s="324" t="s">
        <v>522</v>
      </c>
      <c r="J104" s="325"/>
      <c r="K104" s="325"/>
      <c r="L104" s="172" t="s">
        <v>545</v>
      </c>
    </row>
    <row r="105" spans="2:15" s="4" customFormat="1" ht="30" customHeight="1">
      <c r="C105" s="332" t="s">
        <v>508</v>
      </c>
      <c r="D105" s="123"/>
      <c r="E105" s="173" t="s">
        <v>517</v>
      </c>
      <c r="F105"/>
      <c r="G105" s="172" t="s">
        <v>587</v>
      </c>
      <c r="I105" s="163" t="s">
        <v>523</v>
      </c>
      <c r="J105" s="11"/>
      <c r="K105" s="180" t="s">
        <v>533</v>
      </c>
      <c r="L105" s="172" t="s">
        <v>546</v>
      </c>
      <c r="M105" s="172" t="s">
        <v>562</v>
      </c>
    </row>
    <row r="106" spans="2:15" ht="26" customHeight="1">
      <c r="C106" s="333"/>
      <c r="D106" s="124"/>
      <c r="E106" s="173" t="s">
        <v>518</v>
      </c>
      <c r="F106"/>
      <c r="G106"/>
      <c r="I106" s="163" t="s">
        <v>524</v>
      </c>
      <c r="K106" s="180" t="s">
        <v>534</v>
      </c>
      <c r="L106" s="172" t="s">
        <v>547</v>
      </c>
      <c r="M106" s="172" t="s">
        <v>563</v>
      </c>
      <c r="N106" s="172" t="s">
        <v>575</v>
      </c>
      <c r="O106"/>
    </row>
    <row r="107" spans="2:15">
      <c r="E107"/>
      <c r="F107"/>
      <c r="G107"/>
      <c r="I107" s="156"/>
      <c r="J107" s="177"/>
      <c r="K107" s="181"/>
      <c r="L107" s="175"/>
      <c r="M107" s="175"/>
      <c r="N107" s="175"/>
      <c r="O107"/>
    </row>
    <row r="108" spans="2:15" ht="39" customHeight="1">
      <c r="C108" s="173" t="s">
        <v>590</v>
      </c>
      <c r="E108" s="172" t="s">
        <v>519</v>
      </c>
      <c r="F108"/>
      <c r="G108" s="172" t="s">
        <v>520</v>
      </c>
      <c r="I108" s="163" t="s">
        <v>525</v>
      </c>
      <c r="J108" s="178">
        <v>0</v>
      </c>
      <c r="K108" s="180" t="s">
        <v>535</v>
      </c>
      <c r="L108" s="172" t="s">
        <v>548</v>
      </c>
      <c r="M108" s="172" t="s">
        <v>564</v>
      </c>
      <c r="N108" s="172" t="s">
        <v>576</v>
      </c>
      <c r="O108"/>
    </row>
    <row r="109" spans="2:15" ht="30" customHeight="1">
      <c r="C109" s="173" t="s">
        <v>509</v>
      </c>
      <c r="E109" s="173" t="s">
        <v>589</v>
      </c>
      <c r="F109"/>
      <c r="G109" s="172" t="s">
        <v>521</v>
      </c>
      <c r="I109" s="163" t="s">
        <v>526</v>
      </c>
      <c r="J109" s="178">
        <v>1</v>
      </c>
      <c r="K109" s="180" t="s">
        <v>536</v>
      </c>
      <c r="L109" s="172" t="s">
        <v>549</v>
      </c>
      <c r="M109" s="172" t="s">
        <v>565</v>
      </c>
      <c r="N109" s="172" t="s">
        <v>576</v>
      </c>
      <c r="O109"/>
    </row>
    <row r="110" spans="2:15" ht="30" customHeight="1">
      <c r="C110" s="173" t="s">
        <v>510</v>
      </c>
      <c r="E110" s="319" t="s">
        <v>586</v>
      </c>
      <c r="G110" s="133" t="s">
        <v>588</v>
      </c>
      <c r="I110" s="163" t="s">
        <v>527</v>
      </c>
      <c r="J110" s="178">
        <v>2</v>
      </c>
      <c r="K110" s="180" t="s">
        <v>537</v>
      </c>
      <c r="L110" s="172" t="s">
        <v>550</v>
      </c>
      <c r="M110" s="172" t="s">
        <v>566</v>
      </c>
      <c r="N110" s="172" t="s">
        <v>577</v>
      </c>
      <c r="O110"/>
    </row>
    <row r="111" spans="2:15" ht="30" customHeight="1">
      <c r="C111" s="173" t="s">
        <v>511</v>
      </c>
      <c r="E111" s="319"/>
      <c r="I111" s="163" t="s">
        <v>528</v>
      </c>
      <c r="J111" s="178">
        <v>3</v>
      </c>
      <c r="K111" s="180" t="s">
        <v>538</v>
      </c>
      <c r="L111" s="172" t="s">
        <v>551</v>
      </c>
      <c r="M111" s="172" t="s">
        <v>567</v>
      </c>
      <c r="N111" s="172" t="s">
        <v>578</v>
      </c>
      <c r="O111"/>
    </row>
    <row r="112" spans="2:15" ht="30" customHeight="1">
      <c r="C112" s="173" t="s">
        <v>512</v>
      </c>
      <c r="E112" s="319"/>
      <c r="G112"/>
      <c r="I112" s="163" t="s">
        <v>529</v>
      </c>
      <c r="J112" s="179">
        <v>4</v>
      </c>
      <c r="K112" s="180" t="s">
        <v>539</v>
      </c>
      <c r="L112" s="172" t="s">
        <v>552</v>
      </c>
      <c r="M112" s="172" t="s">
        <v>568</v>
      </c>
      <c r="N112" s="172" t="s">
        <v>579</v>
      </c>
      <c r="O112"/>
    </row>
    <row r="113" spans="2:15" ht="42" customHeight="1">
      <c r="C113" s="173" t="s">
        <v>513</v>
      </c>
      <c r="E113" s="319"/>
      <c r="F113" s="108"/>
      <c r="I113" s="173" t="s">
        <v>530</v>
      </c>
      <c r="J113" s="10"/>
      <c r="K113" s="180" t="s">
        <v>540</v>
      </c>
      <c r="L113" s="172" t="s">
        <v>553</v>
      </c>
      <c r="M113" s="172" t="s">
        <v>569</v>
      </c>
      <c r="N113" s="172" t="s">
        <v>580</v>
      </c>
      <c r="O113"/>
    </row>
    <row r="114" spans="2:15" ht="39" customHeight="1">
      <c r="C114" s="173" t="s">
        <v>514</v>
      </c>
      <c r="E114" s="319"/>
      <c r="I114" s="173" t="s">
        <v>531</v>
      </c>
      <c r="J114" s="10"/>
      <c r="K114" s="180" t="s">
        <v>541</v>
      </c>
      <c r="L114" s="172" t="s">
        <v>554</v>
      </c>
      <c r="M114" s="172" t="s">
        <v>570</v>
      </c>
      <c r="N114" s="172" t="s">
        <v>581</v>
      </c>
      <c r="O114"/>
    </row>
    <row r="115" spans="2:15" ht="30" customHeight="1">
      <c r="C115" s="173" t="s">
        <v>515</v>
      </c>
      <c r="E115" s="319"/>
      <c r="I115" s="173" t="s">
        <v>532</v>
      </c>
      <c r="J115" s="10"/>
      <c r="K115" s="180" t="s">
        <v>542</v>
      </c>
      <c r="L115" s="172" t="s">
        <v>555</v>
      </c>
      <c r="M115" s="172" t="s">
        <v>571</v>
      </c>
      <c r="N115" s="172" t="s">
        <v>582</v>
      </c>
      <c r="O115"/>
    </row>
    <row r="116" spans="2:15" ht="30" customHeight="1">
      <c r="C116" s="173" t="s">
        <v>516</v>
      </c>
      <c r="J116" s="11"/>
      <c r="K116" s="180" t="s">
        <v>543</v>
      </c>
      <c r="L116" s="172" t="s">
        <v>556</v>
      </c>
      <c r="M116" s="175"/>
      <c r="N116" s="175"/>
      <c r="O116"/>
    </row>
    <row r="117" spans="2:15" ht="30" customHeight="1">
      <c r="G117" s="7"/>
      <c r="I117" s="9"/>
      <c r="J117" s="94"/>
      <c r="K117" s="180" t="s">
        <v>544</v>
      </c>
      <c r="L117" s="172" t="s">
        <v>557</v>
      </c>
      <c r="M117" s="172" t="s">
        <v>572</v>
      </c>
      <c r="N117" s="172" t="s">
        <v>583</v>
      </c>
      <c r="O117"/>
    </row>
    <row r="118" spans="2:15" ht="30" customHeight="1">
      <c r="G118" s="7"/>
      <c r="J118" s="11"/>
      <c r="K118" s="9"/>
      <c r="L118" s="172" t="s">
        <v>558</v>
      </c>
      <c r="M118" s="172" t="s">
        <v>573</v>
      </c>
      <c r="N118" s="172" t="s">
        <v>584</v>
      </c>
      <c r="O118"/>
    </row>
    <row r="119" spans="2:15" ht="30" customHeight="1">
      <c r="G119" s="7"/>
      <c r="J119" s="11"/>
      <c r="K119" s="9"/>
      <c r="L119" s="172" t="s">
        <v>559</v>
      </c>
      <c r="M119" s="172" t="s">
        <v>574</v>
      </c>
      <c r="N119" s="172" t="s">
        <v>585</v>
      </c>
      <c r="O119"/>
    </row>
    <row r="120" spans="2:15" ht="48" customHeight="1">
      <c r="G120" s="7"/>
      <c r="J120" s="11"/>
      <c r="L120" s="172" t="s">
        <v>560</v>
      </c>
      <c r="O120"/>
    </row>
    <row r="121" spans="2:15" ht="45" customHeight="1">
      <c r="I121" s="9"/>
      <c r="J121" s="11"/>
      <c r="K121" s="9"/>
      <c r="L121" s="172" t="s">
        <v>561</v>
      </c>
      <c r="O121"/>
    </row>
    <row r="122" spans="2:15" ht="45" customHeight="1">
      <c r="B122" s="99"/>
      <c r="C122" s="99"/>
      <c r="D122" s="100"/>
      <c r="E122" s="101"/>
      <c r="F122" s="102"/>
      <c r="G122" s="103"/>
      <c r="H122" s="99"/>
      <c r="I122" s="104"/>
      <c r="J122" s="105"/>
      <c r="K122" s="104"/>
      <c r="L122" s="101"/>
      <c r="M122" s="101"/>
      <c r="N122" s="101"/>
      <c r="O122" s="101"/>
    </row>
    <row r="123" spans="2:15" s="4" customFormat="1" ht="165" customHeight="1">
      <c r="B123" s="320" t="s">
        <v>591</v>
      </c>
      <c r="C123" s="320"/>
      <c r="D123" s="320"/>
      <c r="E123" s="320"/>
      <c r="F123" s="320"/>
      <c r="G123" s="320"/>
      <c r="I123" s="125" t="s">
        <v>142</v>
      </c>
      <c r="J123" s="2"/>
      <c r="K123" s="153" t="s">
        <v>281</v>
      </c>
      <c r="L123" s="12"/>
    </row>
    <row r="124" spans="2:15" ht="29" customHeight="1">
      <c r="I124" s="324" t="s">
        <v>610</v>
      </c>
      <c r="J124" s="325"/>
      <c r="K124" s="326"/>
      <c r="L124" s="138" t="s">
        <v>611</v>
      </c>
    </row>
    <row r="125" spans="2:15" s="4" customFormat="1" ht="30" customHeight="1">
      <c r="C125" s="327" t="s">
        <v>592</v>
      </c>
      <c r="D125" s="123"/>
      <c r="E125" s="172" t="s">
        <v>602</v>
      </c>
      <c r="F125"/>
      <c r="G125" s="172" t="s">
        <v>608</v>
      </c>
      <c r="I125" s="172" t="s">
        <v>153</v>
      </c>
      <c r="J125" s="11"/>
      <c r="K125" s="180" t="s">
        <v>621</v>
      </c>
      <c r="L125" s="172" t="s">
        <v>633</v>
      </c>
      <c r="M125" s="172" t="s">
        <v>649</v>
      </c>
    </row>
    <row r="126" spans="2:15" ht="26" customHeight="1">
      <c r="C126" s="328"/>
      <c r="D126" s="124"/>
      <c r="E126" s="172" t="s">
        <v>603</v>
      </c>
      <c r="F126"/>
      <c r="I126" s="172" t="s">
        <v>612</v>
      </c>
      <c r="K126" s="180" t="s">
        <v>622</v>
      </c>
      <c r="L126" s="172" t="s">
        <v>634</v>
      </c>
      <c r="M126" s="172" t="s">
        <v>650</v>
      </c>
      <c r="N126" s="172" t="s">
        <v>662</v>
      </c>
      <c r="O126"/>
    </row>
    <row r="127" spans="2:15">
      <c r="E127" s="3"/>
      <c r="F127"/>
      <c r="I127" s="175"/>
      <c r="J127" s="177"/>
      <c r="K127" s="181"/>
      <c r="L127" s="175"/>
      <c r="M127" s="175"/>
      <c r="N127" s="175"/>
      <c r="O127"/>
    </row>
    <row r="128" spans="2:15" ht="38" customHeight="1">
      <c r="C128" s="180" t="s">
        <v>593</v>
      </c>
      <c r="E128" s="172" t="s">
        <v>604</v>
      </c>
      <c r="F128"/>
      <c r="G128" s="172" t="s">
        <v>606</v>
      </c>
      <c r="I128" s="172" t="s">
        <v>613</v>
      </c>
      <c r="J128" s="178">
        <v>0</v>
      </c>
      <c r="K128" s="180" t="s">
        <v>623</v>
      </c>
      <c r="L128" s="172" t="s">
        <v>635</v>
      </c>
      <c r="M128" s="172" t="s">
        <v>651</v>
      </c>
      <c r="N128" s="172" t="s">
        <v>663</v>
      </c>
      <c r="O128"/>
    </row>
    <row r="129" spans="2:15" ht="30" customHeight="1">
      <c r="C129" s="180" t="s">
        <v>594</v>
      </c>
      <c r="E129" s="172" t="s">
        <v>682</v>
      </c>
      <c r="F129"/>
      <c r="G129" s="172" t="s">
        <v>607</v>
      </c>
      <c r="I129" s="172" t="s">
        <v>614</v>
      </c>
      <c r="J129" s="178">
        <v>1</v>
      </c>
      <c r="K129" s="180" t="s">
        <v>624</v>
      </c>
      <c r="L129" s="172" t="s">
        <v>636</v>
      </c>
      <c r="M129" s="172" t="s">
        <v>652</v>
      </c>
      <c r="N129" s="172" t="s">
        <v>663</v>
      </c>
      <c r="O129"/>
    </row>
    <row r="130" spans="2:15" ht="30" customHeight="1">
      <c r="C130" s="180" t="s">
        <v>595</v>
      </c>
      <c r="E130" s="329" t="s">
        <v>605</v>
      </c>
      <c r="G130" s="133" t="s">
        <v>609</v>
      </c>
      <c r="I130" s="172" t="s">
        <v>615</v>
      </c>
      <c r="J130" s="178">
        <v>2</v>
      </c>
      <c r="K130" s="180" t="s">
        <v>625</v>
      </c>
      <c r="L130" s="172" t="s">
        <v>637</v>
      </c>
      <c r="M130" s="172" t="s">
        <v>653</v>
      </c>
      <c r="N130" s="172" t="s">
        <v>664</v>
      </c>
      <c r="O130"/>
    </row>
    <row r="131" spans="2:15" ht="39" customHeight="1">
      <c r="C131" s="180" t="s">
        <v>596</v>
      </c>
      <c r="E131" s="330"/>
      <c r="I131" s="172" t="s">
        <v>616</v>
      </c>
      <c r="J131" s="178">
        <v>3</v>
      </c>
      <c r="K131" s="180" t="s">
        <v>626</v>
      </c>
      <c r="L131" s="172" t="s">
        <v>638</v>
      </c>
      <c r="M131" s="172" t="s">
        <v>654</v>
      </c>
      <c r="N131" s="172" t="s">
        <v>665</v>
      </c>
      <c r="O131"/>
    </row>
    <row r="132" spans="2:15" ht="30" customHeight="1">
      <c r="C132" s="180" t="s">
        <v>597</v>
      </c>
      <c r="E132" s="330"/>
      <c r="I132" s="172" t="s">
        <v>617</v>
      </c>
      <c r="J132" s="179">
        <v>4</v>
      </c>
      <c r="K132" s="180" t="s">
        <v>627</v>
      </c>
      <c r="L132" s="172" t="s">
        <v>639</v>
      </c>
      <c r="M132" s="172" t="s">
        <v>655</v>
      </c>
      <c r="N132" s="172" t="s">
        <v>666</v>
      </c>
      <c r="O132"/>
    </row>
    <row r="133" spans="2:15" ht="42" customHeight="1">
      <c r="C133" s="180" t="s">
        <v>598</v>
      </c>
      <c r="E133" s="330"/>
      <c r="F133" s="108"/>
      <c r="I133" s="172" t="s">
        <v>618</v>
      </c>
      <c r="J133" s="10"/>
      <c r="K133" s="180" t="s">
        <v>628</v>
      </c>
      <c r="L133" s="172" t="s">
        <v>640</v>
      </c>
      <c r="M133" s="172" t="s">
        <v>656</v>
      </c>
      <c r="N133" s="172" t="s">
        <v>667</v>
      </c>
      <c r="O133"/>
    </row>
    <row r="134" spans="2:15" ht="39" customHeight="1">
      <c r="C134" s="180" t="s">
        <v>599</v>
      </c>
      <c r="E134" s="330"/>
      <c r="I134" s="172" t="s">
        <v>619</v>
      </c>
      <c r="J134" s="10"/>
      <c r="K134" s="180" t="s">
        <v>629</v>
      </c>
      <c r="L134" s="172" t="s">
        <v>641</v>
      </c>
      <c r="M134" s="172" t="s">
        <v>657</v>
      </c>
      <c r="N134" s="172" t="s">
        <v>668</v>
      </c>
      <c r="O134"/>
    </row>
    <row r="135" spans="2:15" ht="30" customHeight="1">
      <c r="C135" s="180" t="s">
        <v>600</v>
      </c>
      <c r="E135" s="331"/>
      <c r="I135" s="172" t="s">
        <v>620</v>
      </c>
      <c r="J135" s="10"/>
      <c r="K135" s="180" t="s">
        <v>630</v>
      </c>
      <c r="L135" s="172" t="s">
        <v>642</v>
      </c>
      <c r="M135" s="172" t="s">
        <v>658</v>
      </c>
      <c r="N135" s="172" t="s">
        <v>669</v>
      </c>
      <c r="O135"/>
    </row>
    <row r="136" spans="2:15" ht="30" customHeight="1">
      <c r="C136" s="180" t="s">
        <v>601</v>
      </c>
      <c r="J136" s="11"/>
      <c r="K136" s="180" t="s">
        <v>631</v>
      </c>
      <c r="L136" s="172" t="s">
        <v>643</v>
      </c>
      <c r="M136" s="175"/>
      <c r="N136" s="175"/>
      <c r="O136"/>
    </row>
    <row r="137" spans="2:15" ht="30" customHeight="1">
      <c r="G137" s="7"/>
      <c r="I137" s="9"/>
      <c r="J137" s="94"/>
      <c r="K137" s="180" t="s">
        <v>632</v>
      </c>
      <c r="L137" s="172" t="s">
        <v>644</v>
      </c>
      <c r="M137" s="172" t="s">
        <v>659</v>
      </c>
      <c r="N137" s="172" t="s">
        <v>670</v>
      </c>
      <c r="O137"/>
    </row>
    <row r="138" spans="2:15" ht="30" customHeight="1">
      <c r="G138" s="7"/>
      <c r="J138" s="11"/>
      <c r="K138" s="9"/>
      <c r="L138" s="172" t="s">
        <v>645</v>
      </c>
      <c r="M138" s="172" t="s">
        <v>660</v>
      </c>
      <c r="N138" s="172" t="s">
        <v>671</v>
      </c>
      <c r="O138"/>
    </row>
    <row r="139" spans="2:15" ht="30" customHeight="1">
      <c r="G139" s="7"/>
      <c r="J139" s="11"/>
      <c r="K139" s="9"/>
      <c r="L139" s="172" t="s">
        <v>646</v>
      </c>
      <c r="M139" s="172" t="s">
        <v>661</v>
      </c>
      <c r="N139" s="172" t="s">
        <v>672</v>
      </c>
      <c r="O139"/>
    </row>
    <row r="140" spans="2:15" ht="48" customHeight="1">
      <c r="G140" s="7"/>
      <c r="J140" s="11"/>
      <c r="L140" s="172" t="s">
        <v>647</v>
      </c>
      <c r="O140"/>
    </row>
    <row r="141" spans="2:15" ht="45" customHeight="1">
      <c r="I141" s="9"/>
      <c r="J141" s="11"/>
      <c r="K141" s="9"/>
      <c r="L141" s="172" t="s">
        <v>648</v>
      </c>
      <c r="O141"/>
    </row>
    <row r="142" spans="2:15" ht="45" customHeight="1">
      <c r="B142" s="99"/>
      <c r="C142" s="99"/>
      <c r="D142" s="100"/>
      <c r="E142" s="101"/>
      <c r="F142" s="102"/>
      <c r="G142" s="103"/>
      <c r="H142" s="99"/>
      <c r="I142" s="104"/>
      <c r="J142" s="105"/>
      <c r="K142" s="104"/>
      <c r="L142" s="101"/>
      <c r="M142" s="101"/>
      <c r="N142" s="101"/>
      <c r="O142" s="101"/>
    </row>
    <row r="143" spans="2:15" s="4" customFormat="1" ht="178" customHeight="1" outlineLevel="1">
      <c r="B143" s="334" t="str">
        <f>IF(Urban!$D$11=$O$154,B123,IF(Urban!$D$11=$O$153,B103,IF(Urban!$D$11=$O$152,B83,IF(Urban!$D$11=$O$151,B63,IF(Urban!$D$11=$O$150,B43,IF(Urban!$D$11=$O$149,B23,B3))))))</f>
        <v>This file is under development by  about a dozen iiSBE and other colleagues in several central European countries with an interest in sustainable reconstruction of Ukraine. The file is meant to provide organisations closer to the scene with a way of describing the damage from war activities and approaches to reconstruction in a simplfied way. 
The file is structured in a way that will also enable it to be used to characterise damage caused by other factors, such as flooding, windstorm, fire and earthquake events. The file will be linked to a version of the iiSBE tools that are designed to establish sustainability performance targets for neighbourhood (SNTool) or buildings (SBTool).</v>
      </c>
      <c r="C143" s="334"/>
      <c r="D143" s="334"/>
      <c r="E143" s="334"/>
      <c r="F143" s="334"/>
      <c r="G143" s="334"/>
      <c r="I143" s="335" t="s">
        <v>673</v>
      </c>
      <c r="J143" s="336"/>
      <c r="K143" s="337"/>
      <c r="L143" s="12"/>
    </row>
    <row r="144" spans="2:15" ht="25" customHeight="1" outlineLevel="1">
      <c r="B144" s="9"/>
      <c r="C144" s="38"/>
      <c r="D144" s="49"/>
      <c r="E144" s="9"/>
      <c r="F144" s="9"/>
      <c r="G144" s="9"/>
      <c r="I144" s="182" t="str">
        <f>IF(Urban!$D$11=$O$154,I124,IF(Urban!$D$11=$O$153,I104,IF(Urban!$D$11=$O$152,I84,IF(Urban!$D$11=$O$151,I64,IF(Urban!$D$11=$O$150,I44,IF(Urban!$D$11=$O$149,I24,I4))))))</f>
        <v>Damage Assessments for Sustainable Reconstruction in Ukraine</v>
      </c>
      <c r="J144" s="97"/>
      <c r="K144" s="98"/>
      <c r="L144" s="126" t="str">
        <f>IF(Urban!$D$11=$O$154,L124,IF(Urban!$D$11=$O$153,L104,IF(Urban!$D$11=$O$152,L84,IF(Urban!$D$11=$O$151,L64,IF(Urban!$D$11=$O$150,L44,IF(Urban!$D$11=$O$149,L24,L4))))))</f>
        <v>Area and/or quantity affected</v>
      </c>
    </row>
    <row r="145" spans="2:15" ht="33" customHeight="1" outlineLevel="1">
      <c r="B145" s="9"/>
      <c r="C145" s="322" t="str">
        <f>IF(Urban!$D$11=$O$154,C125,IF(Urban!$D$11=$O$153,C105,IF(Urban!$D$11=$O$152,C85,IF(Urban!$D$11=$O$151,C65,IF(Urban!$D$11=$O$150,C45,IF(Urban!$D$11=$O$149,C25,C5))))))</f>
        <v>Click on 1, 2 or 3 at upper left to see different levels of detail</v>
      </c>
      <c r="D145" s="49"/>
      <c r="E145" s="111" t="str">
        <f>IF(Urban!$D$11=$O$154,E125,IF(Urban!$D$11=$O$153,E105,IF(Urban!$D$11=$O$152,E85,IF(Urban!$D$11=$O$151,E65,IF(Urban!$D$11=$O$150,E45,IF(Urban!$D$11=$O$149,E25,E5))))))</f>
        <v>Comments</v>
      </c>
      <c r="F145" s="2"/>
      <c r="G145" s="112" t="str">
        <f>IF(Urban!$D$11=$O$154,G125,IF(Urban!$D$11=$O$153,G105,IF(Urban!$D$11=$O$152,G85,IF(Urban!$D$11=$O$151,G65,IF(Urban!$D$11=$O$150,G45,IF(Urban!$D$11=$O$149,G25,G5))))))</f>
        <v>Priority
0 to 3</v>
      </c>
      <c r="I145" s="126" t="str">
        <f>IF(Urban!$D$11=$O$154,I125,IF(Urban!$D$11=$O$153,I105,IF(Urban!$D$11=$O$152,I85,IF(Urban!$D$11=$O$151,I65,IF(Urban!$D$11=$O$150,I45,IF(Urban!$D$11=$O$149,I25,I5))))))</f>
        <v>iiSBE Sustainable Reconstruction Tool</v>
      </c>
      <c r="J145" s="11"/>
      <c r="K145" s="126" t="str">
        <f>IF(Urban!$D$11=$O$154,K125,IF(Urban!$D$11=$O$153,K105,IF(Urban!$D$11=$O$152,K85,IF(Urban!$D$11=$O$151,K65,IF(Urban!$D$11=$O$150,K45,IF(Urban!$D$11=$O$149,K25,K5))))))</f>
        <v>Project: Sustainable Reconstruction in Ukraine</v>
      </c>
      <c r="L145" s="126" t="str">
        <f>IF(Urban!$D$11=$O$154,L125,IF(Urban!$D$11=$O$153,L105,IF(Urban!$D$11=$O$152,L85,IF(Urban!$D$11=$O$151,L65,IF(Urban!$D$11=$O$150,L45,IF(Urban!$D$11=$O$149,L25,L5))))))</f>
        <v>Task: Damage Assessments</v>
      </c>
      <c r="M145" s="126" t="str">
        <f>IF(Urban!$D$11=$O$154,M125,IF(Urban!$D$11=$O$153,M105,IF(Urban!$D$11=$O$152,M85,IF(Urban!$D$11=$O$151,M65,IF(Urban!$D$11=$O$150,M45,IF(Urban!$D$11=$O$149,M25,M5))))))</f>
        <v>Location:  Irpin and other urban areas</v>
      </c>
    </row>
    <row r="146" spans="2:15" ht="26" customHeight="1" outlineLevel="1">
      <c r="C146" s="323"/>
      <c r="D146" s="124"/>
      <c r="E146" s="176" t="str">
        <f>IF(Urban!$D$11=$O$154,E126,IF(Urban!$D$11=$O$153,E106,IF(Urban!$D$11=$O$152,E86,IF(Urban!$D$11=$O$151,E66,IF(Urban!$D$11=$O$150,E46,IF(Urban!$D$11=$O$149,E26,E6))))))</f>
        <v>See Actions and Priorities for specific systems below</v>
      </c>
      <c r="F146" s="2"/>
      <c r="I146" s="126" t="str">
        <f>IF(Urban!$D$11=$O$154,I126,IF(Urban!$D$11=$O$153,I106,IF(Urban!$D$11=$O$152,I86,IF(Urban!$D$11=$O$151,I66,IF(Urban!$D$11=$O$150,I46,IF(Urban!$D$11=$O$149,I26,I6))))))</f>
        <v>Damage caused</v>
      </c>
      <c r="J146" s="11"/>
      <c r="K146" s="126" t="str">
        <f>IF(Urban!$D$11=$O$154,K126,IF(Urban!$D$11=$O$153,K106,IF(Urban!$D$11=$O$152,K86,IF(Urban!$D$11=$O$151,K66,IF(Urban!$D$11=$O$150,K46,IF(Urban!$D$11=$O$149,K26,K6))))))</f>
        <v>Action required</v>
      </c>
      <c r="L146" s="126" t="str">
        <f>IF(Urban!$D$11=$O$154,L126,IF(Urban!$D$11=$O$153,L106,IF(Urban!$D$11=$O$152,L86,IF(Urban!$D$11=$O$151,L66,IF(Urban!$D$11=$O$150,L46,IF(Urban!$D$11=$O$149,L26,L6))))))</f>
        <v>Relevant sustainability objectives</v>
      </c>
      <c r="M146" s="126" t="str">
        <f>IF(Urban!$D$11=$O$154,M126,IF(Urban!$D$11=$O$153,M106,IF(Urban!$D$11=$O$152,M86,IF(Urban!$D$11=$O$151,M66,IF(Urban!$D$11=$O$150,M46,IF(Urban!$D$11=$O$149,M26,M6))))))</f>
        <v>Causal Factors</v>
      </c>
      <c r="N146" s="126" t="str">
        <f>IF(Urban!$D$11=$O$154,N126,IF(Urban!$D$11=$O$153,N106,IF(Urban!$D$11=$O$152,N86,IF(Urban!$D$11=$O$151,N66,IF(Urban!$D$11=$O$150,N46,IF(Urban!$D$11=$O$149,N26,N6))))))</f>
        <v>Immediate Factors</v>
      </c>
      <c r="O146" s="152" t="s">
        <v>138</v>
      </c>
    </row>
    <row r="147" spans="2:15" ht="20" customHeight="1" outlineLevel="1">
      <c r="E147"/>
      <c r="G147"/>
      <c r="I147" s="185"/>
      <c r="J147" s="186"/>
      <c r="K147" s="187"/>
      <c r="L147" s="188"/>
      <c r="M147" s="188"/>
      <c r="N147" s="188"/>
      <c r="O147" s="183"/>
    </row>
    <row r="148" spans="2:15" ht="41" customHeight="1" outlineLevel="1">
      <c r="C148" s="204" t="str">
        <f>IF(Urban!$D$11=$O$154,C128,IF(Urban!$D$11=$O$153,C108,IF(Urban!$D$11=$O$152,C88,IF(Urban!$D$11=$O$151,C68,IF(Urban!$D$11=$O$150,C48,IF(Urban!$D$11=$O$149,C28,C8))))))</f>
        <v>Soil and site</v>
      </c>
      <c r="E148" s="176" t="str">
        <f>IF(Urban!$D$11=$O$154,E128,IF(Urban!$D$11=$O$153,E108,IF(Urban!$D$11=$O$152,E88,IF(Urban!$D$11=$O$151,E68,IF(Urban!$D$11=$O$150,E48,IF(Urban!$D$11=$O$149,E28,E8))))))</f>
        <v>See Damage Levels and Severity for specific systems below</v>
      </c>
      <c r="F148" s="199"/>
      <c r="G148" s="198" t="str">
        <f>IF(Urban!$D$11=$O$154,G128,IF(Urban!$D$11=$O$153,G108,IF(Urban!$D$11=$O$152,G88,IF(Urban!$D$11=$O$151,G68,IF(Urban!$D$11=$O$150,G48,IF(Urban!$D$11=$O$149,G28,G8))))))</f>
        <v>Percent affected</v>
      </c>
      <c r="I148" s="126" t="str">
        <f>IF(Urban!$D$11=$O$154,I128,IF(Urban!$D$11=$O$153,I108,IF(Urban!$D$11=$O$152,I88,IF(Urban!$D$11=$O$151,I68,IF(Urban!$D$11=$O$150,I48,IF(Urban!$D$11=$O$149,I28,I8))))))</f>
        <v>No loss of function</v>
      </c>
      <c r="J148" s="33">
        <v>0</v>
      </c>
      <c r="K148" s="126" t="str">
        <f>IF(Urban!$D$11=$O$154,K128,IF(Urban!$D$11=$O$153,K108,IF(Urban!$D$11=$O$152,K88,IF(Urban!$D$11=$O$151,K68,IF(Urban!$D$11=$O$150,K48,IF(Urban!$D$11=$O$149,K28,K8))))))</f>
        <v>Demolition for disposal</v>
      </c>
      <c r="L148" s="176" t="str">
        <f>IF(Urban!$D$11=$O$154,L128,IF(Urban!$D$11=$O$153,L108,IF(Urban!$D$11=$O$152,L88,IF(Urban!$D$11=$O$151,L68,IF(Urban!$D$11=$O$150,L48,IF(Urban!$D$11=$O$149,L28,L8))))))</f>
        <v>1. Freeze new construction in areas that are vulnerable to sea level rise, riverine flooding, windstorms, drought or wildfires.</v>
      </c>
      <c r="M148" s="126" t="str">
        <f>IF(Urban!$D$11=$O$154,M128,IF(Urban!$D$11=$O$153,M108,IF(Urban!$D$11=$O$152,M88,IF(Urban!$D$11=$O$151,M68,IF(Urban!$D$11=$O$150,M48,IF(Urban!$D$11=$O$149,M28,M8))))))</f>
        <v>Sea Level rise</v>
      </c>
      <c r="N148" s="176" t="str">
        <f>IF(Urban!$D$11=$O$154,N128,IF(Urban!$D$11=$O$153,N108,IF(Urban!$D$11=$O$152,N88,IF(Urban!$D$11=$O$151,N68,IF(Urban!$D$11=$O$150,N48,IF(Urban!$D$11=$O$149,N28,N8))))))</f>
        <v>Flood damage to structures and contents</v>
      </c>
      <c r="O148" s="138" t="s">
        <v>139</v>
      </c>
    </row>
    <row r="149" spans="2:15" ht="40" customHeight="1" outlineLevel="1">
      <c r="C149" s="126" t="str">
        <f>IF(Urban!$D$11=$O$154,C129,IF(Urban!$D$11=$O$153,C109,IF(Urban!$D$11=$O$152,C89,IF(Urban!$D$11=$O$151,C69,IF(Urban!$D$11=$O$150,C49,IF(Urban!$D$11=$O$149,C29,C9))))))</f>
        <v>Public utilities and services 1</v>
      </c>
      <c r="E149" s="176" t="str">
        <f>IF(Urban!$D$11=$O$154,E129,IF(Urban!$D$11=$O$153,E109,IF(Urban!$D$11=$O$152,E89,IF(Urban!$D$11=$O$151,E69,IF(Urban!$D$11=$O$150,E49,IF(Urban!$D$11=$O$149,E29,E9))))))</f>
        <v>Damage level
 (select one per cell)</v>
      </c>
      <c r="F149" s="200" t="s">
        <v>32</v>
      </c>
      <c r="G149" s="198" t="str">
        <f>IF(Urban!$D$11=$O$154,G129,IF(Urban!$D$11=$O$153,G109,IF(Urban!$D$11=$O$152,G89,IF(Urban!$D$11=$O$151,G69,IF(Urban!$D$11=$O$150,G49,IF(Urban!$D$11=$O$149,G29,G9))))))</f>
        <v>Severity  0 to 4</v>
      </c>
      <c r="I149" s="126" t="str">
        <f>IF(Urban!$D$11=$O$154,I129,IF(Urban!$D$11=$O$153,I109,IF(Urban!$D$11=$O$152,I89,IF(Urban!$D$11=$O$151,I69,IF(Urban!$D$11=$O$150,I49,IF(Urban!$D$11=$O$149,I29,I9))))))</f>
        <v>Slight loss of function</v>
      </c>
      <c r="J149" s="33">
        <v>1</v>
      </c>
      <c r="K149" s="126" t="str">
        <f>IF(Urban!$D$11=$O$154,K129,IF(Urban!$D$11=$O$153,K109,IF(Urban!$D$11=$O$152,K89,IF(Urban!$D$11=$O$151,K69,IF(Urban!$D$11=$O$150,K49,IF(Urban!$D$11=$O$149,K29,K9))))))</f>
        <v>Dismantling for re-use</v>
      </c>
      <c r="L149" s="176" t="str">
        <f>IF(Urban!$D$11=$O$154,L129,IF(Urban!$D$11=$O$153,L109,IF(Urban!$D$11=$O$152,L89,IF(Urban!$D$11=$O$151,L69,IF(Urban!$D$11=$O$150,L49,IF(Urban!$D$11=$O$149,L29,L9))))))</f>
        <v>2. Ensure that urban areas minimise future damage from climate change impacts, earthquakes or military action</v>
      </c>
      <c r="M149" s="126" t="str">
        <f>IF(Urban!$D$11=$O$154,M129,IF(Urban!$D$11=$O$153,M109,IF(Urban!$D$11=$O$152,M89,IF(Urban!$D$11=$O$151,M69,IF(Urban!$D$11=$O$150,M49,IF(Urban!$D$11=$O$149,M29,M9))))))</f>
        <v>Riverine flooding / heavy rain</v>
      </c>
      <c r="N149" s="176" t="str">
        <f>IF(Urban!$D$11=$O$154,N129,IF(Urban!$D$11=$O$153,N109,IF(Urban!$D$11=$O$152,N89,IF(Urban!$D$11=$O$151,N69,IF(Urban!$D$11=$O$150,N49,IF(Urban!$D$11=$O$149,N29,N9))))))</f>
        <v>Flood damage to structures and contents</v>
      </c>
      <c r="O149" s="138" t="s">
        <v>140</v>
      </c>
    </row>
    <row r="150" spans="2:15" ht="30" customHeight="1" outlineLevel="1">
      <c r="C150" s="126" t="str">
        <f>IF(Urban!$D$11=$O$154,C130,IF(Urban!$D$11=$O$153,C110,IF(Urban!$D$11=$O$152,C90,IF(Urban!$D$11=$O$151,C70,IF(Urban!$D$11=$O$150,C50,IF(Urban!$D$11=$O$149,C30,C10))))))</f>
        <v>Public utilities and services 2</v>
      </c>
      <c r="E150" s="321" t="str">
        <f>IF(Urban!$D$11=$O$154,E130,IF(Urban!$D$11=$O$153,E110,IF(Urban!$D$11=$O$152,E90,IF(Urban!$D$11=$O$151,E70,IF(Urban!$D$11=$O$150,E50,IF(Urban!$D$11=$O$149,E30,E10))))))</f>
        <v>Selections and values are all hypothetical and are only intended to show how the system could work.
Click on blue cells to select from lists.  Enter text in yellow cells.
Don't forget to use the 3 buttons in upper left corner to see levels of detail.</v>
      </c>
      <c r="F150" s="201">
        <v>0.1</v>
      </c>
      <c r="G150" s="198" t="str">
        <f>IF(Urban!$D$11=$O$154,G130,IF(Urban!$D$11=$O$153,G110,IF(Urban!$D$11=$O$152,G90,IF(Urban!$D$11=$O$151,G70,IF(Urban!$D$11=$O$150,G50,IF(Urban!$D$11=$O$149,G30,G10))))))</f>
        <v>System or Facility</v>
      </c>
      <c r="I150" s="126" t="str">
        <f>IF(Urban!$D$11=$O$154,I130,IF(Urban!$D$11=$O$153,I110,IF(Urban!$D$11=$O$152,I90,IF(Urban!$D$11=$O$151,I70,IF(Urban!$D$11=$O$150,I50,IF(Urban!$D$11=$O$149,I30,I10))))))</f>
        <v>Moderate loss of function</v>
      </c>
      <c r="J150" s="33">
        <v>2</v>
      </c>
      <c r="K150" s="126" t="str">
        <f>IF(Urban!$D$11=$O$154,K130,IF(Urban!$D$11=$O$153,K110,IF(Urban!$D$11=$O$152,K90,IF(Urban!$D$11=$O$151,K70,IF(Urban!$D$11=$O$150,K50,IF(Urban!$D$11=$O$149,K30,K10))))))</f>
        <v>Purification / Decontamination</v>
      </c>
      <c r="L150" s="176" t="str">
        <f>IF(Urban!$D$11=$O$154,L130,IF(Urban!$D$11=$O$153,L110,IF(Urban!$D$11=$O$152,L90,IF(Urban!$D$11=$O$151,L70,IF(Urban!$D$11=$O$150,L50,IF(Urban!$D$11=$O$149,L30,L10))))))</f>
        <v>3. Retain and enhance areas of ecological or agricultural value</v>
      </c>
      <c r="M150" s="126" t="str">
        <f>IF(Urban!$D$11=$O$154,M130,IF(Urban!$D$11=$O$153,M110,IF(Urban!$D$11=$O$152,M90,IF(Urban!$D$11=$O$151,M70,IF(Urban!$D$11=$O$150,M50,IF(Urban!$D$11=$O$149,M30,M10))))))</f>
        <v>Hurricane / cyclone</v>
      </c>
      <c r="N150" s="176" t="str">
        <f>IF(Urban!$D$11=$O$154,N130,IF(Urban!$D$11=$O$153,N110,IF(Urban!$D$11=$O$152,N90,IF(Urban!$D$11=$O$151,N70,IF(Urban!$D$11=$O$150,N50,IF(Urban!$D$11=$O$149,N30,N10))))))</f>
        <v>Structural and water damage to structures and contents</v>
      </c>
      <c r="O150" s="138" t="s">
        <v>141</v>
      </c>
    </row>
    <row r="151" spans="2:15" ht="30" customHeight="1" outlineLevel="1">
      <c r="C151" s="126" t="str">
        <f>IF(Urban!$D$11=$O$154,C131,IF(Urban!$D$11=$O$153,C111,IF(Urban!$D$11=$O$152,C91,IF(Urban!$D$11=$O$151,C71,IF(Urban!$D$11=$O$150,C51,IF(Urban!$D$11=$O$149,C31,C11))))))</f>
        <v>Public and private transport</v>
      </c>
      <c r="E151" s="321"/>
      <c r="F151" s="201">
        <v>0.2</v>
      </c>
      <c r="I151" s="126" t="str">
        <f>IF(Urban!$D$11=$O$154,I131,IF(Urban!$D$11=$O$153,I111,IF(Urban!$D$11=$O$152,I91,IF(Urban!$D$11=$O$151,I71,IF(Urban!$D$11=$O$150,I51,IF(Urban!$D$11=$O$149,I31,I11))))))</f>
        <v>Major loss of function</v>
      </c>
      <c r="J151" s="33">
        <v>3</v>
      </c>
      <c r="K151" s="126" t="str">
        <f>IF(Urban!$D$11=$O$154,K131,IF(Urban!$D$11=$O$153,K111,IF(Urban!$D$11=$O$152,K91,IF(Urban!$D$11=$O$151,K71,IF(Urban!$D$11=$O$150,K51,IF(Urban!$D$11=$O$149,K31,K11))))))</f>
        <v>Minor repairs / remediation</v>
      </c>
      <c r="L151" s="176" t="str">
        <f>IF(Urban!$D$11=$O$154,L131,IF(Urban!$D$11=$O$153,L111,IF(Urban!$D$11=$O$152,L91,IF(Urban!$D$11=$O$151,L71,IF(Urban!$D$11=$O$150,L51,IF(Urban!$D$11=$O$149,L31,L11))))))</f>
        <v>4. Conserve urban heritage areas, buildings and monuments</v>
      </c>
      <c r="M151" s="126" t="str">
        <f>IF(Urban!$D$11=$O$154,M131,IF(Urban!$D$11=$O$153,M111,IF(Urban!$D$11=$O$152,M91,IF(Urban!$D$11=$O$151,M71,IF(Urban!$D$11=$O$150,M51,IF(Urban!$D$11=$O$149,M31,M11))))))</f>
        <v>Urban heat island</v>
      </c>
      <c r="N151" s="176" t="str">
        <f>IF(Urban!$D$11=$O$154,N131,IF(Urban!$D$11=$O$153,N111,IF(Urban!$D$11=$O$152,N91,IF(Urban!$D$11=$O$151,N71,IF(Urban!$D$11=$O$150,N51,IF(Urban!$D$11=$O$149,N31,N11))))))</f>
        <v>Excess temperatures leading to health hazards for humans and ecological damage</v>
      </c>
      <c r="O151" s="138" t="s">
        <v>338</v>
      </c>
    </row>
    <row r="152" spans="2:15" ht="30" customHeight="1" outlineLevel="1">
      <c r="C152" s="126" t="str">
        <f>IF(Urban!$D$11=$O$154,C132,IF(Urban!$D$11=$O$153,C112,IF(Urban!$D$11=$O$152,C92,IF(Urban!$D$11=$O$151,C72,IF(Urban!$D$11=$O$150,C52,IF(Urban!$D$11=$O$149,C32,C12))))))</f>
        <v>Houses and Housing</v>
      </c>
      <c r="E152" s="321"/>
      <c r="F152" s="201">
        <v>0.4</v>
      </c>
      <c r="I152" s="126" t="str">
        <f>IF(Urban!$D$11=$O$154,I132,IF(Urban!$D$11=$O$153,I112,IF(Urban!$D$11=$O$152,I92,IF(Urban!$D$11=$O$151,I72,IF(Urban!$D$11=$O$150,I52,IF(Urban!$D$11=$O$149,I32,I12))))))</f>
        <v>Total loss / destruction</v>
      </c>
      <c r="J152" s="34">
        <v>4</v>
      </c>
      <c r="K152" s="126" t="str">
        <f>IF(Urban!$D$11=$O$154,K132,IF(Urban!$D$11=$O$153,K112,IF(Urban!$D$11=$O$152,K92,IF(Urban!$D$11=$O$151,K72,IF(Urban!$D$11=$O$150,K52,IF(Urban!$D$11=$O$149,K32,K12))))))</f>
        <v>Moderate repairs / remediation</v>
      </c>
      <c r="L152" s="176" t="str">
        <f>IF(Urban!$D$11=$O$154,L132,IF(Urban!$D$11=$O$153,L112,IF(Urban!$D$11=$O$152,L92,IF(Urban!$D$11=$O$151,L72,IF(Urban!$D$11=$O$150,L52,IF(Urban!$D$11=$O$149,L32,L12))))))</f>
        <v>5. Reduce urban heat island effect through vegetation, parks and urban forests</v>
      </c>
      <c r="M152" s="126" t="str">
        <f>IF(Urban!$D$11=$O$154,M132,IF(Urban!$D$11=$O$153,M112,IF(Urban!$D$11=$O$152,M92,IF(Urban!$D$11=$O$151,M72,IF(Urban!$D$11=$O$150,M52,IF(Urban!$D$11=$O$149,M32,M12))))))</f>
        <v>Chemical or radiation accidents</v>
      </c>
      <c r="N152" s="176" t="str">
        <f>IF(Urban!$D$11=$O$154,N132,IF(Urban!$D$11=$O$153,N112,IF(Urban!$D$11=$O$152,N92,IF(Urban!$D$11=$O$151,N72,IF(Urban!$D$11=$O$150,N52,IF(Urban!$D$11=$O$149,N32,N12))))))</f>
        <v>Life safety threat to humans and long-term damage to ecology</v>
      </c>
      <c r="O152" s="138" t="s">
        <v>143</v>
      </c>
    </row>
    <row r="153" spans="2:15" ht="48" customHeight="1" outlineLevel="1">
      <c r="C153" s="126" t="str">
        <f>IF(Urban!$D$11=$O$154,C133,IF(Urban!$D$11=$O$153,C113,IF(Urban!$D$11=$O$152,C93,IF(Urban!$D$11=$O$151,C73,IF(Urban!$D$11=$O$150,C53,IF(Urban!$D$11=$O$149,C33,C13))))))</f>
        <v>Buildings, except housing</v>
      </c>
      <c r="E153" s="321"/>
      <c r="F153" s="201">
        <v>0.6</v>
      </c>
      <c r="I153" s="126" t="str">
        <f>IF(Urban!$D$11=$O$154,I133,IF(Urban!$D$11=$O$153,I113,IF(Urban!$D$11=$O$152,I93,IF(Urban!$D$11=$O$151,I73,IF(Urban!$D$11=$O$150,I53,IF(Urban!$D$11=$O$149,I33,I13))))))</f>
        <v>Damage: Primary Origin or Causal Factors</v>
      </c>
      <c r="J153" s="10"/>
      <c r="K153" s="126" t="str">
        <f>IF(Urban!$D$11=$O$154,K133,IF(Urban!$D$11=$O$153,K113,IF(Urban!$D$11=$O$152,K93,IF(Urban!$D$11=$O$151,K73,IF(Urban!$D$11=$O$150,K53,IF(Urban!$D$11=$O$149,K33,K13))))))</f>
        <v>Major reconstruction / remediation</v>
      </c>
      <c r="L153" s="176" t="str">
        <f>IF(Urban!$D$11=$O$154,L133,IF(Urban!$D$11=$O$153,L113,IF(Urban!$D$11=$O$152,L93,IF(Urban!$D$11=$O$151,L73,IF(Urban!$D$11=$O$150,L53,IF(Urban!$D$11=$O$149,L33,L13))))))</f>
        <v>6. Ensure that housing, public facilities and utility systems are able to operate at optimal functional and energy performance levels</v>
      </c>
      <c r="M153" s="126" t="str">
        <f>IF(Urban!$D$11=$O$154,M133,IF(Urban!$D$11=$O$153,M113,IF(Urban!$D$11=$O$152,M93,IF(Urban!$D$11=$O$151,M73,IF(Urban!$D$11=$O$150,M53,IF(Urban!$D$11=$O$149,M33,M13))))))</f>
        <v>Drought</v>
      </c>
      <c r="N153" s="176" t="str">
        <f>IF(Urban!$D$11=$O$154,N133,IF(Urban!$D$11=$O$153,N113,IF(Urban!$D$11=$O$152,N93,IF(Urban!$D$11=$O$151,N73,IF(Urban!$D$11=$O$150,N53,IF(Urban!$D$11=$O$149,N33,N13))))))</f>
        <v>Destabilisation of foundations and ecological damage</v>
      </c>
      <c r="O153" s="138" t="s">
        <v>421</v>
      </c>
    </row>
    <row r="154" spans="2:15" ht="35" customHeight="1" outlineLevel="1">
      <c r="C154" s="126" t="str">
        <f>IF(Urban!$D$11=$O$154,C134,IF(Urban!$D$11=$O$153,C114,IF(Urban!$D$11=$O$152,C94,IF(Urban!$D$11=$O$151,C74,IF(Urban!$D$11=$O$150,C54,IF(Urban!$D$11=$O$149,C34,C14))))))</f>
        <v>Other Built Structures</v>
      </c>
      <c r="E154" s="321"/>
      <c r="F154" s="201">
        <v>0.8</v>
      </c>
      <c r="I154" s="126" t="str">
        <f>IF(Urban!$D$11=$O$154,I134,IF(Urban!$D$11=$O$153,I114,IF(Urban!$D$11=$O$152,I94,IF(Urban!$D$11=$O$151,I74,IF(Urban!$D$11=$O$150,I54,IF(Urban!$D$11=$O$149,I34,I14))))))</f>
        <v xml:space="preserve">Damage by military action </v>
      </c>
      <c r="J154" s="10"/>
      <c r="K154" s="126" t="str">
        <f>IF(Urban!$D$11=$O$154,K134,IF(Urban!$D$11=$O$153,K114,IF(Urban!$D$11=$O$152,K94,IF(Urban!$D$11=$O$151,K74,IF(Urban!$D$11=$O$150,K54,IF(Urban!$D$11=$O$149,K34,K14))))))</f>
        <v>Energy systems upgrades</v>
      </c>
      <c r="L154" s="176" t="str">
        <f>IF(Urban!$D$11=$O$154,L134,IF(Urban!$D$11=$O$153,L114,IF(Urban!$D$11=$O$152,L94,IF(Urban!$D$11=$O$151,L74,IF(Urban!$D$11=$O$150,L54,IF(Urban!$D$11=$O$149,L34,L14))))))</f>
        <v xml:space="preserve">7. Ensure that housing, public facilities and utilities satisfy physical and social needs and promote economic equity </v>
      </c>
      <c r="M154" s="126" t="str">
        <f>IF(Urban!$D$11=$O$154,M134,IF(Urban!$D$11=$O$153,M114,IF(Urban!$D$11=$O$152,M94,IF(Urban!$D$11=$O$151,M74,IF(Urban!$D$11=$O$150,M54,IF(Urban!$D$11=$O$149,M34,M14))))))</f>
        <v>Wildfire</v>
      </c>
      <c r="N154" s="176" t="str">
        <f>IF(Urban!$D$11=$O$154,N134,IF(Urban!$D$11=$O$153,N114,IF(Urban!$D$11=$O$152,N94,IF(Urban!$D$11=$O$151,N74,IF(Urban!$D$11=$O$150,N54,IF(Urban!$D$11=$O$149,N34,N14))))))</f>
        <v>Fire and smoke damage to structures and contents; ecological damage</v>
      </c>
      <c r="O154" s="138" t="s">
        <v>142</v>
      </c>
    </row>
    <row r="155" spans="2:15" ht="30" customHeight="1" outlineLevel="1">
      <c r="C155" s="126" t="str">
        <f>IF(Urban!$D$11=$O$154,C135,IF(Urban!$D$11=$O$153,C115,IF(Urban!$D$11=$O$152,C95,IF(Urban!$D$11=$O$151,C75,IF(Urban!$D$11=$O$150,C55,IF(Urban!$D$11=$O$149,C35,C15))))))</f>
        <v>Building Components and Assemblies</v>
      </c>
      <c r="E155" s="321"/>
      <c r="F155" s="202" t="s">
        <v>33</v>
      </c>
      <c r="I155" s="126" t="str">
        <f>IF(Urban!$D$11=$O$154,I135,IF(Urban!$D$11=$O$153,I115,IF(Urban!$D$11=$O$152,I95,IF(Urban!$D$11=$O$151,I75,IF(Urban!$D$11=$O$150,I55,IF(Urban!$D$11=$O$149,I35,I15))))))</f>
        <v>Select language for basic text</v>
      </c>
      <c r="J155" s="10"/>
      <c r="K155" s="126" t="str">
        <f>IF(Urban!$D$11=$O$154,K135,IF(Urban!$D$11=$O$153,K115,IF(Urban!$D$11=$O$152,K95,IF(Urban!$D$11=$O$151,K75,IF(Urban!$D$11=$O$150,K55,IF(Urban!$D$11=$O$149,K35,K15))))))</f>
        <v>Major energy system upgrade</v>
      </c>
      <c r="L155" s="176" t="str">
        <f>IF(Urban!$D$11=$O$154,L135,IF(Urban!$D$11=$O$153,L115,IF(Urban!$D$11=$O$152,L95,IF(Urban!$D$11=$O$151,L75,IF(Urban!$D$11=$O$150,L55,IF(Urban!$D$11=$O$149,L35,L15))))))</f>
        <v>8. Mimimise life-cycle capital costs of housing, public facilities and utilities</v>
      </c>
      <c r="M155" s="126" t="str">
        <f>IF(Urban!$D$11=$O$154,M135,IF(Urban!$D$11=$O$153,M115,IF(Urban!$D$11=$O$152,M95,IF(Urban!$D$11=$O$151,M75,IF(Urban!$D$11=$O$150,M55,IF(Urban!$D$11=$O$149,M35,M15))))))</f>
        <v>Earthquake</v>
      </c>
      <c r="N155" s="176" t="str">
        <f>IF(Urban!$D$11=$O$154,N135,IF(Urban!$D$11=$O$153,N115,IF(Urban!$D$11=$O$152,N95,IF(Urban!$D$11=$O$151,N75,IF(Urban!$D$11=$O$150,N55,IF(Urban!$D$11=$O$149,N35,N15))))))</f>
        <v>Structural damage to structures and contents</v>
      </c>
    </row>
    <row r="156" spans="2:15" ht="30" customHeight="1" outlineLevel="1">
      <c r="C156" s="126" t="str">
        <f>IF(Urban!$D$11=$O$154,C136,IF(Urban!$D$11=$O$153,C116,IF(Urban!$D$11=$O$152,C96,IF(Urban!$D$11=$O$151,C76,IF(Urban!$D$11=$O$150,C56,IF(Urban!$D$11=$O$149,C36,C16))))))</f>
        <v xml:space="preserve">Technical Systems for buildings </v>
      </c>
      <c r="F156" s="2"/>
      <c r="J156" s="11"/>
      <c r="K156" s="126" t="str">
        <f>IF(Urban!$D$11=$O$154,K136,IF(Urban!$D$11=$O$153,K116,IF(Urban!$D$11=$O$152,K96,IF(Urban!$D$11=$O$151,K76,IF(Urban!$D$11=$O$150,K56,IF(Urban!$D$11=$O$149,K36,K16))))))</f>
        <v>Rebuild on same footprint</v>
      </c>
      <c r="L156" s="176" t="str">
        <f>IF(Urban!$D$11=$O$154,L136,IF(Urban!$D$11=$O$153,L116,IF(Urban!$D$11=$O$152,L96,IF(Urban!$D$11=$O$151,L76,IF(Urban!$D$11=$O$150,L56,IF(Urban!$D$11=$O$149,L36,L16))))))</f>
        <v>9. Establish clusters of diverse existing buildings in synergy zones that balance surpluses and deficits of energy and water.</v>
      </c>
      <c r="M156" s="184"/>
      <c r="N156" s="184"/>
    </row>
    <row r="157" spans="2:15" ht="30" customHeight="1" outlineLevel="1">
      <c r="G157" s="7"/>
      <c r="I157" s="9"/>
      <c r="J157" s="94"/>
      <c r="K157" s="126" t="str">
        <f>IF(Urban!$D$11=$O$154,K137,IF(Urban!$D$11=$O$153,K117,IF(Urban!$D$11=$O$152,K97,IF(Urban!$D$11=$O$151,K77,IF(Urban!$D$11=$O$150,K57,IF(Urban!$D$11=$O$149,K37,K17))))))</f>
        <v>Rebuild on new site</v>
      </c>
      <c r="L157" s="176" t="str">
        <f>IF(Urban!$D$11=$O$154,L137,IF(Urban!$D$11=$O$153,L117,IF(Urban!$D$11=$O$152,L97,IF(Urban!$D$11=$O$151,L77,IF(Urban!$D$11=$O$150,L57,IF(Urban!$D$11=$O$149,L37,L17))))))</f>
        <v>10. Shift from private to public transport to conserve land and improve air quality</v>
      </c>
      <c r="M157" s="126" t="str">
        <f>IF(Urban!$D$11=$O$154,M137,IF(Urban!$D$11=$O$153,M117,IF(Urban!$D$11=$O$152,M97,IF(Urban!$D$11=$O$151,M77,IF(Urban!$D$11=$O$150,M57,IF(Urban!$D$11=$O$149,M37,M17))))))</f>
        <v>Military action A</v>
      </c>
      <c r="N157" s="176" t="str">
        <f>IF(Urban!$D$11=$O$154,N137,IF(Urban!$D$11=$O$153,N117,IF(Urban!$D$11=$O$152,N97,IF(Urban!$D$11=$O$151,N77,IF(Urban!$D$11=$O$150,N57,IF(Urban!$D$11=$O$149,N37,N17))))))</f>
        <v>Blast damage to structures, building envelope or contents</v>
      </c>
    </row>
    <row r="158" spans="2:15" ht="30" customHeight="1" outlineLevel="1">
      <c r="F158" s="2"/>
      <c r="G158" s="7"/>
      <c r="J158" s="11"/>
      <c r="K158" s="9"/>
      <c r="L158" s="176" t="str">
        <f>IF(Urban!$D$11=$O$154,L138,IF(Urban!$D$11=$O$153,L118,IF(Urban!$D$11=$O$152,L98,IF(Urban!$D$11=$O$151,L78,IF(Urban!$D$11=$O$150,L58,IF(Urban!$D$11=$O$149,L38,L18))))))</f>
        <v>11. Prioritise clean energy supply with renewables and zero use of fossil fuels</v>
      </c>
      <c r="M158" s="126" t="str">
        <f>IF(Urban!$D$11=$O$154,M138,IF(Urban!$D$11=$O$153,M118,IF(Urban!$D$11=$O$152,M98,IF(Urban!$D$11=$O$151,M78,IF(Urban!$D$11=$O$150,M58,IF(Urban!$D$11=$O$149,M38,M18))))))</f>
        <v>Military action B</v>
      </c>
      <c r="N158" s="176" t="str">
        <f>IF(Urban!$D$11=$O$154,N138,IF(Urban!$D$11=$O$153,N118,IF(Urban!$D$11=$O$152,N98,IF(Urban!$D$11=$O$151,N78,IF(Urban!$D$11=$O$150,N58,IF(Urban!$D$11=$O$149,N38,N18))))))</f>
        <v>Spread of medical waste and shell fragments</v>
      </c>
    </row>
    <row r="159" spans="2:15" ht="30" customHeight="1" outlineLevel="1">
      <c r="G159" s="7"/>
      <c r="J159" s="11"/>
      <c r="K159" s="9"/>
      <c r="L159" s="176" t="str">
        <f>IF(Urban!$D$11=$O$154,L139,IF(Urban!$D$11=$O$153,L119,IF(Urban!$D$11=$O$152,L99,IF(Urban!$D$11=$O$151,L79,IF(Urban!$D$11=$O$150,L59,IF(Urban!$D$11=$O$149,L39,L19))))))</f>
        <v>12. Minimise embodied and operating energy of all energy-using facilities and equipment</v>
      </c>
      <c r="M159" s="126" t="str">
        <f>IF(Urban!$D$11=$O$154,M139,IF(Urban!$D$11=$O$153,M119,IF(Urban!$D$11=$O$152,M99,IF(Urban!$D$11=$O$151,M79,IF(Urban!$D$11=$O$150,M59,IF(Urban!$D$11=$O$149,M39,M19))))))</f>
        <v>Military action C</v>
      </c>
      <c r="N159" s="176" t="str">
        <f>IF(Urban!$D$11=$O$154,N139,IF(Urban!$D$11=$O$153,N119,IF(Urban!$D$11=$O$152,N99,IF(Urban!$D$11=$O$151,N79,IF(Urban!$D$11=$O$150,N59,IF(Urban!$D$11=$O$149,N39,N19))))))</f>
        <v>Contamination of water bodies or topsoil</v>
      </c>
    </row>
    <row r="160" spans="2:15" ht="48" customHeight="1" outlineLevel="1">
      <c r="G160" s="7"/>
      <c r="J160" s="11"/>
      <c r="L160" s="176" t="str">
        <f>IF(Urban!$D$11=$O$154,L140,IF(Urban!$D$11=$O$153,L120,IF(Urban!$D$11=$O$152,L100,IF(Urban!$D$11=$O$151,L80,IF(Urban!$D$11=$O$150,L60,IF(Urban!$D$11=$O$149,L40,L20))))))</f>
        <v>13. Minimise use of non-renewable materials in new construction and make effective use of recovered materials for re-use or recycling</v>
      </c>
    </row>
    <row r="161" spans="2:15" ht="45" customHeight="1" outlineLevel="1">
      <c r="I161" s="9"/>
      <c r="J161" s="11"/>
      <c r="K161" s="9"/>
      <c r="L161" s="176" t="str">
        <f>IF(Urban!$D$11=$O$154,L141,IF(Urban!$D$11=$O$153,L121,IF(Urban!$D$11=$O$152,L101,IF(Urban!$D$11=$O$151,L81,IF(Urban!$D$11=$O$150,L61,IF(Urban!$D$11=$O$149,L41,L21))))))</f>
        <v>14. Minimise use of non-renewable materials in new construction and make effective use of recovered materials for re-use or recycling</v>
      </c>
    </row>
    <row r="162" spans="2:15" ht="45" customHeight="1" outlineLevel="1">
      <c r="B162" s="99"/>
      <c r="C162" s="99"/>
      <c r="D162" s="100"/>
      <c r="E162" s="101"/>
      <c r="F162" s="102"/>
      <c r="G162" s="103"/>
      <c r="H162" s="99"/>
      <c r="I162" s="104"/>
      <c r="J162" s="105"/>
      <c r="K162" s="104"/>
      <c r="L162" s="101"/>
      <c r="M162" s="101"/>
      <c r="N162" s="101"/>
      <c r="O162" s="101"/>
    </row>
    <row r="163" spans="2:15" outlineLevel="1"/>
    <row r="164" spans="2:15" outlineLevel="1"/>
    <row r="165" spans="2:15" outlineLevel="1">
      <c r="C165" s="207" t="s">
        <v>1313</v>
      </c>
      <c r="E165" s="210" t="s">
        <v>139</v>
      </c>
      <c r="F165" s="211"/>
      <c r="G165" s="210"/>
      <c r="H165" s="212"/>
      <c r="I165" s="212" t="s">
        <v>140</v>
      </c>
      <c r="J165" s="213"/>
      <c r="K165" s="212" t="s">
        <v>141</v>
      </c>
      <c r="L165" s="212" t="s">
        <v>338</v>
      </c>
      <c r="M165" s="212" t="s">
        <v>143</v>
      </c>
      <c r="N165" s="212" t="s">
        <v>421</v>
      </c>
      <c r="O165" s="212" t="s">
        <v>142</v>
      </c>
    </row>
    <row r="166" spans="2:15" ht="16" customHeight="1" outlineLevel="1">
      <c r="C166" s="208" t="str">
        <f>IF(Urban!$D$11=$O$149,I166,IF(Urban!$D$11=$O$150,K166,IF(Urban!$D$11=$O$151,L166,IF(Urban!$D$11=$O$152,M166,IF(Urban!$D$11=$O$153,N166,IF(Urban!$D$11=$O$154,O166,E166))))))</f>
        <v>Soil and site</v>
      </c>
      <c r="E166" s="217" t="s">
        <v>0</v>
      </c>
      <c r="F166" s="218"/>
      <c r="G166" s="217"/>
      <c r="H166" s="218"/>
      <c r="I166" s="217" t="s">
        <v>240</v>
      </c>
      <c r="J166" s="219"/>
      <c r="K166" s="217" t="s">
        <v>292</v>
      </c>
      <c r="L166" s="217" t="s">
        <v>341</v>
      </c>
      <c r="M166" s="220" t="s">
        <v>425</v>
      </c>
      <c r="N166" s="220" t="s">
        <v>590</v>
      </c>
      <c r="O166" s="221" t="s">
        <v>593</v>
      </c>
    </row>
    <row r="167" spans="2:15" outlineLevel="1">
      <c r="C167" s="214" t="str">
        <f>IF(Urban!$D$11=$O$149,I167,IF(Urban!$D$11=$O$150,K167,IF(Urban!$D$11=$O$151,L167,IF(Urban!$D$11=$O$152,M167,IF(Urban!$D$11=$O$153,N167,IF(Urban!$D$11=$O$154,O167,E167))))))</f>
        <v>Landfills</v>
      </c>
      <c r="E167" s="205" t="s">
        <v>52</v>
      </c>
      <c r="I167" s="193" t="s">
        <v>689</v>
      </c>
      <c r="K167" s="191" t="s">
        <v>794</v>
      </c>
      <c r="L167" s="191" t="s">
        <v>898</v>
      </c>
      <c r="M167" s="191" t="s">
        <v>1002</v>
      </c>
      <c r="N167" s="191" t="s">
        <v>1003</v>
      </c>
      <c r="O167" s="191" t="s">
        <v>1004</v>
      </c>
    </row>
    <row r="168" spans="2:15" outlineLevel="1">
      <c r="C168" s="214" t="str">
        <f>IF(Urban!$D$11=$O$149,I168,IF(Urban!$D$11=$O$150,K168,IF(Urban!$D$11=$O$151,L168,IF(Urban!$D$11=$O$152,M168,IF(Urban!$D$11=$O$153,N168,IF(Urban!$D$11=$O$154,O168,E168))))))</f>
        <v>Surface debris</v>
      </c>
      <c r="E168" s="194" t="s">
        <v>35</v>
      </c>
      <c r="I168" s="193" t="s">
        <v>690</v>
      </c>
      <c r="K168" s="191" t="s">
        <v>795</v>
      </c>
      <c r="L168" s="191" t="s">
        <v>899</v>
      </c>
      <c r="M168" s="191" t="s">
        <v>1005</v>
      </c>
      <c r="N168" s="191" t="s">
        <v>1006</v>
      </c>
      <c r="O168" s="191" t="s">
        <v>1007</v>
      </c>
    </row>
    <row r="169" spans="2:15" outlineLevel="1">
      <c r="C169" s="214" t="str">
        <f>IF(Urban!$D$11=$O$149,I169,IF(Urban!$D$11=$O$150,K169,IF(Urban!$D$11=$O$151,L169,IF(Urban!$D$11=$O$152,M169,IF(Urban!$D$11=$O$153,N169,IF(Urban!$D$11=$O$154,O169,E169))))))</f>
        <v>Top soil</v>
      </c>
      <c r="E169" s="114" t="s">
        <v>1</v>
      </c>
      <c r="I169" s="193" t="s">
        <v>691</v>
      </c>
      <c r="K169" s="191" t="s">
        <v>796</v>
      </c>
      <c r="L169" s="191" t="s">
        <v>900</v>
      </c>
      <c r="M169" s="191" t="s">
        <v>1008</v>
      </c>
      <c r="N169" s="191" t="s">
        <v>1009</v>
      </c>
      <c r="O169" s="191" t="s">
        <v>1010</v>
      </c>
    </row>
    <row r="170" spans="2:15" outlineLevel="1">
      <c r="C170" s="214" t="str">
        <f>IF(Urban!$D$11=$O$149,I170,IF(Urban!$D$11=$O$150,K170,IF(Urban!$D$11=$O$151,L170,IF(Urban!$D$11=$O$152,M170,IF(Urban!$D$11=$O$153,N170,IF(Urban!$D$11=$O$154,O170,E170))))))</f>
        <v>Local atmosphere</v>
      </c>
      <c r="E170" s="114" t="s">
        <v>201</v>
      </c>
      <c r="I170" s="193" t="s">
        <v>692</v>
      </c>
      <c r="K170" s="191" t="s">
        <v>797</v>
      </c>
      <c r="L170" s="191" t="s">
        <v>901</v>
      </c>
      <c r="M170" s="191" t="s">
        <v>1011</v>
      </c>
      <c r="N170" s="191" t="s">
        <v>1012</v>
      </c>
      <c r="O170" s="191" t="s">
        <v>1013</v>
      </c>
    </row>
    <row r="171" spans="2:15" outlineLevel="1">
      <c r="C171" s="214" t="str">
        <f>IF(Urban!$D$11=$O$149,I171,IF(Urban!$D$11=$O$150,K171,IF(Urban!$D$11=$O$151,L171,IF(Urban!$D$11=$O$152,M171,IF(Urban!$D$11=$O$153,N171,IF(Urban!$D$11=$O$154,O171,E171))))))</f>
        <v>Water table / aquifer</v>
      </c>
      <c r="E171" s="114" t="s">
        <v>21</v>
      </c>
      <c r="I171" s="193" t="s">
        <v>693</v>
      </c>
      <c r="K171" s="191" t="s">
        <v>798</v>
      </c>
      <c r="L171" s="191" t="s">
        <v>902</v>
      </c>
      <c r="M171" s="191" t="s">
        <v>1014</v>
      </c>
      <c r="N171" s="191" t="s">
        <v>1015</v>
      </c>
      <c r="O171" s="191" t="s">
        <v>1016</v>
      </c>
    </row>
    <row r="172" spans="2:15" outlineLevel="1">
      <c r="C172" s="214" t="str">
        <f>IF(Urban!$D$11=$O$149,I172,IF(Urban!$D$11=$O$150,K172,IF(Urban!$D$11=$O$151,L172,IF(Urban!$D$11=$O$152,M172,IF(Urban!$D$11=$O$153,N172,IF(Urban!$D$11=$O$154,O172,E172))))))</f>
        <v>Natural surface water</v>
      </c>
      <c r="E172" s="114" t="s">
        <v>3</v>
      </c>
      <c r="I172" s="193" t="s">
        <v>694</v>
      </c>
      <c r="K172" s="191" t="s">
        <v>799</v>
      </c>
      <c r="L172" s="191" t="s">
        <v>903</v>
      </c>
      <c r="M172" s="191" t="s">
        <v>1017</v>
      </c>
      <c r="N172" s="191" t="s">
        <v>1018</v>
      </c>
      <c r="O172" s="191" t="s">
        <v>1019</v>
      </c>
    </row>
    <row r="173" spans="2:15" outlineLevel="1">
      <c r="C173" s="214" t="str">
        <f>IF(Urban!$D$11=$O$149,I173,IF(Urban!$D$11=$O$150,K173,IF(Urban!$D$11=$O$151,L173,IF(Urban!$D$11=$O$152,M173,IF(Urban!$D$11=$O$153,N173,IF(Urban!$D$11=$O$154,O173,E173))))))</f>
        <v>Natural landscape and vegetation</v>
      </c>
      <c r="E173" s="114" t="s">
        <v>24</v>
      </c>
      <c r="I173" s="193" t="s">
        <v>695</v>
      </c>
      <c r="K173" s="191" t="s">
        <v>800</v>
      </c>
      <c r="L173" s="191" t="s">
        <v>904</v>
      </c>
      <c r="M173" s="191" t="s">
        <v>1020</v>
      </c>
      <c r="N173" s="191" t="s">
        <v>1021</v>
      </c>
      <c r="O173" s="191" t="s">
        <v>1022</v>
      </c>
    </row>
    <row r="174" spans="2:15" outlineLevel="1">
      <c r="C174" s="214" t="str">
        <f>IF(Urban!$D$11=$O$149,I174,IF(Urban!$D$11=$O$150,K174,IF(Urban!$D$11=$O$151,L174,IF(Urban!$D$11=$O$152,M174,IF(Urban!$D$11=$O$153,N174,IF(Urban!$D$11=$O$154,O174,E174))))))</f>
        <v>Parks &amp; formal landscape</v>
      </c>
      <c r="E174" s="114" t="s">
        <v>2</v>
      </c>
      <c r="I174" s="193" t="s">
        <v>696</v>
      </c>
      <c r="K174" s="191" t="s">
        <v>801</v>
      </c>
      <c r="L174" s="191" t="s">
        <v>905</v>
      </c>
      <c r="M174" s="191" t="s">
        <v>1023</v>
      </c>
      <c r="N174" s="191" t="s">
        <v>1024</v>
      </c>
      <c r="O174" s="191" t="s">
        <v>1025</v>
      </c>
    </row>
    <row r="175" spans="2:15" outlineLevel="1">
      <c r="C175" s="214" t="str">
        <f>IF(Urban!$D$11=$O$149,I175,IF(Urban!$D$11=$O$150,K175,IF(Urban!$D$11=$O$151,L175,IF(Urban!$D$11=$O$152,M175,IF(Urban!$D$11=$O$153,N175,IF(Urban!$D$11=$O$154,O175,E175))))))</f>
        <v>Urban trees</v>
      </c>
      <c r="E175" s="114" t="s">
        <v>164</v>
      </c>
      <c r="I175" s="193" t="s">
        <v>697</v>
      </c>
      <c r="K175" s="191" t="s">
        <v>802</v>
      </c>
      <c r="L175" s="191" t="s">
        <v>906</v>
      </c>
      <c r="M175" s="191" t="s">
        <v>1026</v>
      </c>
      <c r="N175" s="191" t="s">
        <v>1027</v>
      </c>
      <c r="O175" s="191" t="s">
        <v>1028</v>
      </c>
    </row>
    <row r="176" spans="2:15" outlineLevel="1">
      <c r="C176" s="214" t="str">
        <f>IF(Urban!$D$11=$O$149,I176,IF(Urban!$D$11=$O$150,K176,IF(Urban!$D$11=$O$151,L176,IF(Urban!$D$11=$O$152,M176,IF(Urban!$D$11=$O$153,N176,IF(Urban!$D$11=$O$154,O176,E176))))))</f>
        <v>Urban agriculture</v>
      </c>
      <c r="E176" s="114" t="s">
        <v>50</v>
      </c>
      <c r="I176" s="193" t="s">
        <v>698</v>
      </c>
      <c r="K176" s="191" t="s">
        <v>803</v>
      </c>
      <c r="L176" s="191" t="s">
        <v>907</v>
      </c>
      <c r="M176" s="191" t="s">
        <v>1029</v>
      </c>
      <c r="N176" s="191" t="s">
        <v>1030</v>
      </c>
      <c r="O176" s="191" t="s">
        <v>1031</v>
      </c>
    </row>
    <row r="177" spans="3:15" outlineLevel="1">
      <c r="C177" s="215" t="str">
        <f>IF(Urban!$D$11=$O$149,I177,IF(Urban!$D$11=$O$150,K177,IF(Urban!$D$11=$O$151,L177,IF(Urban!$D$11=$O$152,M177,IF(Urban!$D$11=$O$153,N177,IF(Urban!$D$11=$O$154,O177,E177))))))</f>
        <v>Public utilities and services 1</v>
      </c>
      <c r="E177" s="217" t="s">
        <v>209</v>
      </c>
      <c r="F177" s="218"/>
      <c r="G177" s="217"/>
      <c r="H177" s="218"/>
      <c r="I177" s="217" t="s">
        <v>241</v>
      </c>
      <c r="J177" s="219"/>
      <c r="K177" s="217" t="s">
        <v>249</v>
      </c>
      <c r="L177" s="217" t="s">
        <v>342</v>
      </c>
      <c r="M177" s="220" t="s">
        <v>426</v>
      </c>
      <c r="N177" s="220" t="s">
        <v>509</v>
      </c>
      <c r="O177" s="221" t="s">
        <v>594</v>
      </c>
    </row>
    <row r="178" spans="3:15" outlineLevel="1">
      <c r="C178" s="214" t="str">
        <f>IF(Urban!$D$11=$O$149,I178,IF(Urban!$D$11=$O$150,K178,IF(Urban!$D$11=$O$151,L178,IF(Urban!$D$11=$O$152,M178,IF(Urban!$D$11=$O$153,N178,IF(Urban!$D$11=$O$154,O178,E178))))))</f>
        <v>Coal power plants, 500 MW each</v>
      </c>
      <c r="E178" s="194" t="s">
        <v>688</v>
      </c>
      <c r="I178" s="193" t="s">
        <v>699</v>
      </c>
      <c r="K178" s="191" t="s">
        <v>804</v>
      </c>
      <c r="L178" s="191" t="s">
        <v>908</v>
      </c>
      <c r="M178" s="191" t="s">
        <v>1032</v>
      </c>
      <c r="N178" s="191" t="s">
        <v>1033</v>
      </c>
      <c r="O178" s="191" t="s">
        <v>1034</v>
      </c>
    </row>
    <row r="179" spans="3:15" outlineLevel="1">
      <c r="C179" s="214" t="str">
        <f>IF(Urban!$D$11=$O$149,I179,IF(Urban!$D$11=$O$150,K179,IF(Urban!$D$11=$O$151,L179,IF(Urban!$D$11=$O$152,M179,IF(Urban!$D$11=$O$153,N179,IF(Urban!$D$11=$O$154,O179,E179))))))</f>
        <v>Hydro power plants, 800 MW each</v>
      </c>
      <c r="E179" s="114" t="s">
        <v>168</v>
      </c>
      <c r="I179" s="193" t="s">
        <v>700</v>
      </c>
      <c r="K179" s="191" t="s">
        <v>805</v>
      </c>
      <c r="L179" s="191" t="s">
        <v>909</v>
      </c>
      <c r="M179" s="191" t="s">
        <v>1035</v>
      </c>
      <c r="N179" s="191" t="s">
        <v>1036</v>
      </c>
      <c r="O179" s="191" t="s">
        <v>1037</v>
      </c>
    </row>
    <row r="180" spans="3:15" outlineLevel="1">
      <c r="C180" s="214" t="str">
        <f>IF(Urban!$D$11=$O$149,I180,IF(Urban!$D$11=$O$150,K180,IF(Urban!$D$11=$O$151,L180,IF(Urban!$D$11=$O$152,M180,IF(Urban!$D$11=$O$153,N180,IF(Urban!$D$11=$O$154,O180,E180))))))</f>
        <v>Nuclear power plant,  4.5 GW each</v>
      </c>
      <c r="E180" s="114" t="s">
        <v>169</v>
      </c>
      <c r="I180" s="193" t="s">
        <v>701</v>
      </c>
      <c r="K180" s="191" t="s">
        <v>806</v>
      </c>
      <c r="L180" s="191" t="s">
        <v>910</v>
      </c>
      <c r="M180" s="191" t="s">
        <v>1038</v>
      </c>
      <c r="N180" s="191" t="s">
        <v>1039</v>
      </c>
      <c r="O180" s="191" t="s">
        <v>1040</v>
      </c>
    </row>
    <row r="181" spans="3:15" outlineLevel="1">
      <c r="C181" s="214" t="str">
        <f>IF(Urban!$D$11=$O$149,I181,IF(Urban!$D$11=$O$150,K181,IF(Urban!$D$11=$O$151,L181,IF(Urban!$D$11=$O$152,M181,IF(Urban!$D$11=$O$153,N181,IF(Urban!$D$11=$O$154,O181,E181))))))</f>
        <v>Solar panel arrays</v>
      </c>
      <c r="E181" s="114" t="s">
        <v>156</v>
      </c>
      <c r="I181" s="193" t="s">
        <v>702</v>
      </c>
      <c r="K181" s="191" t="s">
        <v>807</v>
      </c>
      <c r="L181" s="191" t="s">
        <v>911</v>
      </c>
      <c r="M181" s="191" t="s">
        <v>1041</v>
      </c>
      <c r="N181" s="191" t="s">
        <v>1042</v>
      </c>
      <c r="O181" s="191" t="s">
        <v>1043</v>
      </c>
    </row>
    <row r="182" spans="3:15" outlineLevel="1">
      <c r="C182" s="214" t="str">
        <f>IF(Urban!$D$11=$O$149,I182,IF(Urban!$D$11=$O$150,K182,IF(Urban!$D$11=$O$151,L182,IF(Urban!$D$11=$O$152,M182,IF(Urban!$D$11=$O$153,N182,IF(Urban!$D$11=$O$154,O182,E182))))))</f>
        <v>Wind turbines</v>
      </c>
      <c r="E182" s="114" t="s">
        <v>34</v>
      </c>
      <c r="I182" s="193" t="s">
        <v>703</v>
      </c>
      <c r="K182" s="191" t="s">
        <v>808</v>
      </c>
      <c r="L182" s="191" t="s">
        <v>912</v>
      </c>
      <c r="M182" s="191" t="s">
        <v>1044</v>
      </c>
      <c r="N182" s="191" t="s">
        <v>1045</v>
      </c>
      <c r="O182" s="191" t="s">
        <v>1046</v>
      </c>
    </row>
    <row r="183" spans="3:15" outlineLevel="1">
      <c r="C183" s="214" t="str">
        <f>IF(Urban!$D$11=$O$149,I183,IF(Urban!$D$11=$O$150,K183,IF(Urban!$D$11=$O$151,L183,IF(Urban!$D$11=$O$152,M183,IF(Urban!$D$11=$O$153,N183,IF(Urban!$D$11=$O$154,O183,E183))))))</f>
        <v>Energy storage facility</v>
      </c>
      <c r="E183" s="114" t="s">
        <v>14</v>
      </c>
      <c r="I183" s="193" t="s">
        <v>704</v>
      </c>
      <c r="K183" s="191" t="s">
        <v>809</v>
      </c>
      <c r="L183" s="191" t="s">
        <v>913</v>
      </c>
      <c r="M183" s="191" t="s">
        <v>1047</v>
      </c>
      <c r="N183" s="191" t="s">
        <v>1048</v>
      </c>
      <c r="O183" s="191" t="s">
        <v>1049</v>
      </c>
    </row>
    <row r="184" spans="3:15" outlineLevel="1">
      <c r="C184" s="214" t="str">
        <f>IF(Urban!$D$11=$O$149,I184,IF(Urban!$D$11=$O$150,K184,IF(Urban!$D$11=$O$151,L184,IF(Urban!$D$11=$O$152,M184,IF(Urban!$D$11=$O$153,N184,IF(Urban!$D$11=$O$154,O184,E184))))))</f>
        <v>Town Gas storage tanks</v>
      </c>
      <c r="E184" s="114" t="s">
        <v>205</v>
      </c>
      <c r="I184" s="193" t="s">
        <v>705</v>
      </c>
      <c r="K184" s="191" t="s">
        <v>810</v>
      </c>
      <c r="L184" s="191" t="s">
        <v>914</v>
      </c>
      <c r="M184" s="191" t="s">
        <v>1050</v>
      </c>
      <c r="N184" s="191" t="s">
        <v>1051</v>
      </c>
      <c r="O184" s="191" t="s">
        <v>1052</v>
      </c>
    </row>
    <row r="185" spans="3:15" ht="30" outlineLevel="1">
      <c r="C185" s="214" t="str">
        <f>IF(Urban!$D$11=$O$149,I185,IF(Urban!$D$11=$O$150,K185,IF(Urban!$D$11=$O$151,L185,IF(Urban!$D$11=$O$152,M185,IF(Urban!$D$11=$O$153,N185,IF(Urban!$D$11=$O$154,O185,E185))))))</f>
        <v>Primary (high-voltage) electrical transmission</v>
      </c>
      <c r="E185" s="114" t="s">
        <v>87</v>
      </c>
      <c r="I185" s="193" t="s">
        <v>706</v>
      </c>
      <c r="K185" s="191" t="s">
        <v>811</v>
      </c>
      <c r="L185" s="191" t="s">
        <v>915</v>
      </c>
      <c r="M185" s="191" t="s">
        <v>1053</v>
      </c>
      <c r="N185" s="191" t="s">
        <v>1054</v>
      </c>
      <c r="O185" s="191" t="s">
        <v>1055</v>
      </c>
    </row>
    <row r="186" spans="3:15" outlineLevel="1">
      <c r="C186" s="214" t="str">
        <f>IF(Urban!$D$11=$O$149,I186,IF(Urban!$D$11=$O$150,K186,IF(Urban!$D$11=$O$151,L186,IF(Urban!$D$11=$O$152,M186,IF(Urban!$D$11=$O$153,N186,IF(Urban!$D$11=$O$154,O186,E186))))))</f>
        <v>Secondary electrical distribution</v>
      </c>
      <c r="E186" s="114" t="s">
        <v>6</v>
      </c>
      <c r="I186" s="193" t="s">
        <v>707</v>
      </c>
      <c r="K186" s="191" t="s">
        <v>812</v>
      </c>
      <c r="L186" s="191" t="s">
        <v>916</v>
      </c>
      <c r="M186" s="191" t="s">
        <v>1056</v>
      </c>
      <c r="N186" s="191" t="s">
        <v>1057</v>
      </c>
      <c r="O186" s="191" t="s">
        <v>1058</v>
      </c>
    </row>
    <row r="187" spans="3:15" outlineLevel="1">
      <c r="C187" s="214" t="str">
        <f>IF(Urban!$D$11=$O$149,I187,IF(Urban!$D$11=$O$150,K187,IF(Urban!$D$11=$O$151,L187,IF(Urban!$D$11=$O$152,M187,IF(Urban!$D$11=$O$153,N187,IF(Urban!$D$11=$O$154,O187,E187))))))</f>
        <v>Local electrical distribution</v>
      </c>
      <c r="E187" s="114" t="s">
        <v>7</v>
      </c>
      <c r="I187" s="193" t="s">
        <v>708</v>
      </c>
      <c r="K187" s="191" t="s">
        <v>813</v>
      </c>
      <c r="L187" s="191" t="s">
        <v>917</v>
      </c>
      <c r="M187" s="191" t="s">
        <v>1059</v>
      </c>
      <c r="N187" s="191" t="s">
        <v>1060</v>
      </c>
      <c r="O187" s="191" t="s">
        <v>1061</v>
      </c>
    </row>
    <row r="188" spans="3:15" outlineLevel="1">
      <c r="C188" s="214" t="str">
        <f>IF(Urban!$D$11=$O$149,I188,IF(Urban!$D$11=$O$150,K188,IF(Urban!$D$11=$O$151,L188,IF(Urban!$D$11=$O$152,M188,IF(Urban!$D$11=$O$153,N188,IF(Urban!$D$11=$O$154,O188,E188))))))</f>
        <v>DC charging stations</v>
      </c>
      <c r="E188" s="114" t="s">
        <v>44</v>
      </c>
      <c r="I188" s="193" t="s">
        <v>709</v>
      </c>
      <c r="K188" s="191" t="s">
        <v>814</v>
      </c>
      <c r="L188" s="191" t="s">
        <v>918</v>
      </c>
      <c r="M188" s="191" t="s">
        <v>1062</v>
      </c>
      <c r="N188" s="191" t="s">
        <v>1063</v>
      </c>
      <c r="O188" s="191" t="s">
        <v>1064</v>
      </c>
    </row>
    <row r="189" spans="3:15" outlineLevel="1">
      <c r="C189" s="214" t="str">
        <f>IF(Urban!$D$11=$O$149,I189,IF(Urban!$D$11=$O$150,K189,IF(Urban!$D$11=$O$151,L189,IF(Urban!$D$11=$O$152,M189,IF(Urban!$D$11=$O$153,N189,IF(Urban!$D$11=$O$154,O189,E189))))))</f>
        <v>Street lighting system</v>
      </c>
      <c r="E189" s="114" t="s">
        <v>23</v>
      </c>
      <c r="I189" s="193" t="s">
        <v>710</v>
      </c>
      <c r="K189" s="191" t="s">
        <v>815</v>
      </c>
      <c r="L189" s="191" t="s">
        <v>919</v>
      </c>
      <c r="M189" s="191" t="s">
        <v>1065</v>
      </c>
      <c r="N189" s="191" t="s">
        <v>1066</v>
      </c>
      <c r="O189" s="191" t="s">
        <v>1067</v>
      </c>
    </row>
    <row r="190" spans="3:15" outlineLevel="1">
      <c r="C190" s="214" t="str">
        <f>IF(Urban!$D$11=$O$149,I190,IF(Urban!$D$11=$O$150,K190,IF(Urban!$D$11=$O$151,L190,IF(Urban!$D$11=$O$152,M190,IF(Urban!$D$11=$O$153,N190,IF(Urban!$D$11=$O$154,O190,E190))))))</f>
        <v>Fibre-optic telecom network</v>
      </c>
      <c r="E190" s="114" t="s">
        <v>15</v>
      </c>
      <c r="I190" s="193" t="s">
        <v>711</v>
      </c>
      <c r="K190" s="191" t="s">
        <v>816</v>
      </c>
      <c r="L190" s="191" t="s">
        <v>920</v>
      </c>
      <c r="M190" s="191" t="s">
        <v>1068</v>
      </c>
      <c r="N190" s="191" t="s">
        <v>1069</v>
      </c>
      <c r="O190" s="191" t="s">
        <v>1070</v>
      </c>
    </row>
    <row r="191" spans="3:15" outlineLevel="1">
      <c r="C191" s="214" t="str">
        <f>IF(Urban!$D$11=$O$149,I191,IF(Urban!$D$11=$O$150,K191,IF(Urban!$D$11=$O$151,L191,IF(Urban!$D$11=$O$152,M191,IF(Urban!$D$11=$O$153,N191,IF(Urban!$D$11=$O$154,O191,E191))))))</f>
        <v>Dock or harbour</v>
      </c>
      <c r="E191" s="114" t="s">
        <v>45</v>
      </c>
      <c r="I191" s="193" t="s">
        <v>712</v>
      </c>
      <c r="K191" s="191" t="s">
        <v>817</v>
      </c>
      <c r="L191" s="191" t="s">
        <v>921</v>
      </c>
      <c r="M191" s="191" t="s">
        <v>1071</v>
      </c>
      <c r="N191" s="191" t="s">
        <v>1072</v>
      </c>
      <c r="O191" s="191" t="s">
        <v>1073</v>
      </c>
    </row>
    <row r="192" spans="3:15" ht="28" outlineLevel="1">
      <c r="C192" s="214" t="str">
        <f>IF(Urban!$D$11=$O$149,I192,IF(Urban!$D$11=$O$150,K192,IF(Urban!$D$11=$O$151,L192,IF(Urban!$D$11=$O$152,M192,IF(Urban!$D$11=$O$153,N192,IF(Urban!$D$11=$O$154,O192,E192))))))</f>
        <v>Heating plant for district heating</v>
      </c>
      <c r="E192" s="114" t="s">
        <v>62</v>
      </c>
      <c r="I192" s="206" t="s">
        <v>713</v>
      </c>
      <c r="K192" s="191" t="s">
        <v>818</v>
      </c>
      <c r="L192" s="191" t="s">
        <v>922</v>
      </c>
      <c r="M192" s="191" t="s">
        <v>1074</v>
      </c>
      <c r="N192" s="191" t="s">
        <v>1075</v>
      </c>
      <c r="O192" s="191" t="s">
        <v>1076</v>
      </c>
    </row>
    <row r="193" spans="3:15" outlineLevel="1">
      <c r="C193" s="215" t="str">
        <f>IF(Urban!$D$11=$O$149,I193,IF(Urban!$D$11=$O$150,K193,IF(Urban!$D$11=$O$151,L193,IF(Urban!$D$11=$O$152,M193,IF(Urban!$D$11=$O$153,N193,IF(Urban!$D$11=$O$154,O193,E193))))))</f>
        <v>Public utilities and services 2</v>
      </c>
      <c r="E193" s="217" t="s">
        <v>208</v>
      </c>
      <c r="F193" s="218"/>
      <c r="G193" s="217"/>
      <c r="H193" s="218"/>
      <c r="I193" s="217" t="s">
        <v>242</v>
      </c>
      <c r="J193" s="219"/>
      <c r="K193" s="217" t="s">
        <v>250</v>
      </c>
      <c r="L193" s="217" t="s">
        <v>343</v>
      </c>
      <c r="M193" s="220" t="s">
        <v>427</v>
      </c>
      <c r="N193" s="220" t="s">
        <v>510</v>
      </c>
      <c r="O193" s="221" t="s">
        <v>595</v>
      </c>
    </row>
    <row r="194" spans="3:15" outlineLevel="1">
      <c r="C194" s="214" t="str">
        <f>IF(Urban!$D$11=$O$149,I194,IF(Urban!$D$11=$O$150,K194,IF(Urban!$D$11=$O$151,L194,IF(Urban!$D$11=$O$152,M194,IF(Urban!$D$11=$O$153,N194,IF(Urban!$D$11=$O$154,O194,E194))))))</f>
        <v>Combined water and sewage system</v>
      </c>
      <c r="E194" s="194" t="s">
        <v>207</v>
      </c>
      <c r="I194" s="193" t="s">
        <v>714</v>
      </c>
      <c r="K194" s="191" t="s">
        <v>819</v>
      </c>
      <c r="L194" s="191" t="s">
        <v>923</v>
      </c>
      <c r="M194" s="191" t="s">
        <v>1077</v>
      </c>
      <c r="N194" s="191" t="s">
        <v>1078</v>
      </c>
      <c r="O194" s="191" t="s">
        <v>1079</v>
      </c>
    </row>
    <row r="195" spans="3:15" outlineLevel="1">
      <c r="C195" s="214" t="str">
        <f>IF(Urban!$D$11=$O$149,I195,IF(Urban!$D$11=$O$150,K195,IF(Urban!$D$11=$O$151,L195,IF(Urban!$D$11=$O$152,M195,IF(Urban!$D$11=$O$153,N195,IF(Urban!$D$11=$O$154,O195,E195))))))</f>
        <v>Water treatment and pumping station</v>
      </c>
      <c r="E195" s="114" t="s">
        <v>59</v>
      </c>
      <c r="I195" s="193" t="s">
        <v>715</v>
      </c>
      <c r="K195" s="191" t="s">
        <v>820</v>
      </c>
      <c r="L195" s="191" t="s">
        <v>924</v>
      </c>
      <c r="M195" s="191" t="s">
        <v>1080</v>
      </c>
      <c r="N195" s="191" t="s">
        <v>1081</v>
      </c>
      <c r="O195" s="191" t="s">
        <v>1082</v>
      </c>
    </row>
    <row r="196" spans="3:15" outlineLevel="1">
      <c r="C196" s="214" t="str">
        <f>IF(Urban!$D$11=$O$149,I196,IF(Urban!$D$11=$O$150,K196,IF(Urban!$D$11=$O$151,L196,IF(Urban!$D$11=$O$152,M196,IF(Urban!$D$11=$O$153,N196,IF(Urban!$D$11=$O$154,O196,E196))))))</f>
        <v>Storm sewer</v>
      </c>
      <c r="E196" s="114" t="s">
        <v>4</v>
      </c>
      <c r="I196" s="193" t="s">
        <v>716</v>
      </c>
      <c r="K196" s="191" t="s">
        <v>821</v>
      </c>
      <c r="L196" s="191" t="s">
        <v>925</v>
      </c>
      <c r="M196" s="191" t="s">
        <v>1083</v>
      </c>
      <c r="N196" s="191" t="s">
        <v>1084</v>
      </c>
      <c r="O196" s="191" t="s">
        <v>1085</v>
      </c>
    </row>
    <row r="197" spans="3:15" outlineLevel="1">
      <c r="C197" s="214" t="str">
        <f>IF(Urban!$D$11=$O$149,I197,IF(Urban!$D$11=$O$150,K197,IF(Urban!$D$11=$O$151,L197,IF(Urban!$D$11=$O$152,M197,IF(Urban!$D$11=$O$153,N197,IF(Urban!$D$11=$O$154,O197,E197))))))</f>
        <v>Sanitary sewer</v>
      </c>
      <c r="E197" s="114" t="s">
        <v>5</v>
      </c>
      <c r="I197" s="193" t="s">
        <v>717</v>
      </c>
      <c r="K197" s="191" t="s">
        <v>822</v>
      </c>
      <c r="L197" s="191" t="s">
        <v>926</v>
      </c>
      <c r="M197" s="191" t="s">
        <v>1086</v>
      </c>
      <c r="N197" s="191" t="s">
        <v>1087</v>
      </c>
      <c r="O197" s="191" t="s">
        <v>1088</v>
      </c>
    </row>
    <row r="198" spans="3:15" outlineLevel="1">
      <c r="C198" s="214" t="str">
        <f>IF(Urban!$D$11=$O$149,I198,IF(Urban!$D$11=$O$150,K198,IF(Urban!$D$11=$O$151,L198,IF(Urban!$D$11=$O$152,M198,IF(Urban!$D$11=$O$153,N198,IF(Urban!$D$11=$O$154,O198,E198))))))</f>
        <v>Gas pumpimg and distribution</v>
      </c>
      <c r="E198" s="114" t="s">
        <v>60</v>
      </c>
      <c r="I198" s="193" t="s">
        <v>718</v>
      </c>
      <c r="K198" s="191" t="s">
        <v>823</v>
      </c>
      <c r="L198" s="191" t="s">
        <v>927</v>
      </c>
      <c r="M198" s="191" t="s">
        <v>1089</v>
      </c>
      <c r="N198" s="191" t="s">
        <v>1090</v>
      </c>
      <c r="O198" s="191" t="s">
        <v>1091</v>
      </c>
    </row>
    <row r="199" spans="3:15" outlineLevel="1">
      <c r="C199" s="214" t="str">
        <f>IF(Urban!$D$11=$O$149,I199,IF(Urban!$D$11=$O$150,K199,IF(Urban!$D$11=$O$151,L199,IF(Urban!$D$11=$O$152,M199,IF(Urban!$D$11=$O$153,N199,IF(Urban!$D$11=$O$154,O199,E199))))))</f>
        <v>Hydrogen pumpimg and distribution</v>
      </c>
      <c r="E199" s="114" t="s">
        <v>61</v>
      </c>
      <c r="I199" s="193" t="s">
        <v>719</v>
      </c>
      <c r="K199" s="191" t="s">
        <v>824</v>
      </c>
      <c r="L199" s="191" t="s">
        <v>928</v>
      </c>
      <c r="M199" s="191" t="s">
        <v>1092</v>
      </c>
      <c r="N199" s="191" t="s">
        <v>1093</v>
      </c>
      <c r="O199" s="191" t="s">
        <v>1094</v>
      </c>
    </row>
    <row r="200" spans="3:15" ht="28" outlineLevel="1">
      <c r="C200" s="214" t="str">
        <f>IF(Urban!$D$11=$O$149,I200,IF(Urban!$D$11=$O$150,K200,IF(Urban!$D$11=$O$151,L200,IF(Urban!$D$11=$O$152,M200,IF(Urban!$D$11=$O$153,N200,IF(Urban!$D$11=$O$154,O200,E200))))))</f>
        <v>District heating distribution system</v>
      </c>
      <c r="E200" s="114" t="s">
        <v>63</v>
      </c>
      <c r="I200" s="206" t="s">
        <v>720</v>
      </c>
      <c r="K200" s="191" t="s">
        <v>825</v>
      </c>
      <c r="L200" s="191" t="s">
        <v>929</v>
      </c>
      <c r="M200" s="191" t="s">
        <v>1095</v>
      </c>
      <c r="N200" s="191" t="s">
        <v>1096</v>
      </c>
      <c r="O200" s="191" t="s">
        <v>1097</v>
      </c>
    </row>
    <row r="201" spans="3:15" outlineLevel="1">
      <c r="C201" s="214" t="str">
        <f>IF(Urban!$D$11=$O$149,I201,IF(Urban!$D$11=$O$150,K201,IF(Urban!$D$11=$O$151,L201,IF(Urban!$D$11=$O$152,M201,IF(Urban!$D$11=$O$153,N201,IF(Urban!$D$11=$O$154,O201,E201))))))</f>
        <v>Fibre-optic telecom</v>
      </c>
      <c r="E201" s="114" t="s">
        <v>8</v>
      </c>
      <c r="I201" s="193" t="s">
        <v>721</v>
      </c>
      <c r="K201" s="191" t="s">
        <v>826</v>
      </c>
      <c r="L201" s="191" t="s">
        <v>930</v>
      </c>
      <c r="M201" s="191" t="s">
        <v>1098</v>
      </c>
      <c r="N201" s="191" t="s">
        <v>1099</v>
      </c>
      <c r="O201" s="191" t="s">
        <v>1100</v>
      </c>
    </row>
    <row r="202" spans="3:15" ht="31" customHeight="1" outlineLevel="1">
      <c r="C202" s="215" t="str">
        <f>IF(Urban!$D$11=$O$149,I202,IF(Urban!$D$11=$O$150,K202,IF(Urban!$D$11=$O$151,L202,IF(Urban!$D$11=$O$152,M202,IF(Urban!$D$11=$O$153,N202,IF(Urban!$D$11=$O$154,O202,E202))))))</f>
        <v>Public and private transport</v>
      </c>
      <c r="E202" s="217" t="s">
        <v>86</v>
      </c>
      <c r="F202" s="218"/>
      <c r="G202" s="217"/>
      <c r="H202" s="218"/>
      <c r="I202" s="217" t="s">
        <v>243</v>
      </c>
      <c r="J202" s="219"/>
      <c r="K202" s="217" t="s">
        <v>251</v>
      </c>
      <c r="L202" s="217" t="s">
        <v>344</v>
      </c>
      <c r="M202" s="220" t="s">
        <v>428</v>
      </c>
      <c r="N202" s="220" t="s">
        <v>511</v>
      </c>
      <c r="O202" s="221" t="s">
        <v>596</v>
      </c>
    </row>
    <row r="203" spans="3:15" ht="33" customHeight="1" outlineLevel="1">
      <c r="C203" s="214" t="str">
        <f>IF(Urban!$D$11=$O$149,I203,IF(Urban!$D$11=$O$150,K203,IF(Urban!$D$11=$O$151,L203,IF(Urban!$D$11=$O$152,M203,IF(Urban!$D$11=$O$153,N203,IF(Urban!$D$11=$O$154,O203,E203))))))</f>
        <v>Signalling systems for surface train system</v>
      </c>
      <c r="E203" s="114" t="s">
        <v>89</v>
      </c>
      <c r="I203" s="206" t="s">
        <v>722</v>
      </c>
      <c r="K203" s="192" t="s">
        <v>827</v>
      </c>
      <c r="L203" s="192" t="s">
        <v>931</v>
      </c>
      <c r="M203" s="192" t="s">
        <v>1101</v>
      </c>
      <c r="N203" s="192" t="s">
        <v>1102</v>
      </c>
      <c r="O203" s="192" t="s">
        <v>1103</v>
      </c>
    </row>
    <row r="204" spans="3:15" ht="36" customHeight="1" outlineLevel="1">
      <c r="C204" s="214" t="str">
        <f>IF(Urban!$D$11=$O$149,I204,IF(Urban!$D$11=$O$150,K204,IF(Urban!$D$11=$O$151,L204,IF(Urban!$D$11=$O$152,M204,IF(Urban!$D$11=$O$153,N204,IF(Urban!$D$11=$O$154,O204,E204))))))</f>
        <v>Signalling systems for surface road traffic</v>
      </c>
      <c r="E204" s="114" t="s">
        <v>90</v>
      </c>
      <c r="I204" s="206" t="s">
        <v>723</v>
      </c>
      <c r="K204" s="192" t="s">
        <v>828</v>
      </c>
      <c r="L204" s="192" t="s">
        <v>932</v>
      </c>
      <c r="M204" s="192" t="s">
        <v>1104</v>
      </c>
      <c r="N204" s="192" t="s">
        <v>1105</v>
      </c>
      <c r="O204" s="192" t="s">
        <v>1106</v>
      </c>
    </row>
    <row r="205" spans="3:15" outlineLevel="1">
      <c r="C205" s="214" t="str">
        <f>IF(Urban!$D$11=$O$149,I205,IF(Urban!$D$11=$O$150,K205,IF(Urban!$D$11=$O$151,L205,IF(Urban!$D$11=$O$152,M205,IF(Urban!$D$11=$O$153,N205,IF(Urban!$D$11=$O$154,O205,E205))))))</f>
        <v>Underground train</v>
      </c>
      <c r="E205" s="114" t="s">
        <v>39</v>
      </c>
      <c r="I205" s="193" t="s">
        <v>724</v>
      </c>
      <c r="K205" s="191" t="s">
        <v>829</v>
      </c>
      <c r="L205" s="191" t="s">
        <v>933</v>
      </c>
      <c r="M205" s="191" t="s">
        <v>1107</v>
      </c>
      <c r="N205" s="191" t="s">
        <v>1108</v>
      </c>
      <c r="O205" s="191" t="s">
        <v>1109</v>
      </c>
    </row>
    <row r="206" spans="3:15" outlineLevel="1">
      <c r="C206" s="214" t="str">
        <f>IF(Urban!$D$11=$O$149,I206,IF(Urban!$D$11=$O$150,K206,IF(Urban!$D$11=$O$151,L206,IF(Urban!$D$11=$O$152,M206,IF(Urban!$D$11=$O$153,N206,IF(Urban!$D$11=$O$154,O206,E206))))))</f>
        <v>Inter-urban train station</v>
      </c>
      <c r="E206" s="114" t="s">
        <v>43</v>
      </c>
      <c r="I206" s="193" t="s">
        <v>725</v>
      </c>
      <c r="K206" s="191" t="s">
        <v>830</v>
      </c>
      <c r="L206" s="191" t="s">
        <v>934</v>
      </c>
      <c r="M206" s="191" t="s">
        <v>1110</v>
      </c>
      <c r="N206" s="191" t="s">
        <v>1111</v>
      </c>
      <c r="O206" s="191" t="s">
        <v>1112</v>
      </c>
    </row>
    <row r="207" spans="3:15" outlineLevel="1">
      <c r="C207" s="214" t="str">
        <f>IF(Urban!$D$11=$O$149,I207,IF(Urban!$D$11=$O$150,K207,IF(Urban!$D$11=$O$151,L207,IF(Urban!$D$11=$O$152,M207,IF(Urban!$D$11=$O$153,N207,IF(Urban!$D$11=$O$154,O207,E207))))))</f>
        <v>Local light rail station</v>
      </c>
      <c r="E207" s="114" t="s">
        <v>42</v>
      </c>
      <c r="I207" s="193" t="s">
        <v>726</v>
      </c>
      <c r="K207" s="191" t="s">
        <v>831</v>
      </c>
      <c r="L207" s="191" t="s">
        <v>935</v>
      </c>
      <c r="M207" s="191" t="s">
        <v>1113</v>
      </c>
      <c r="N207" s="191" t="s">
        <v>1114</v>
      </c>
      <c r="O207" s="191" t="s">
        <v>1115</v>
      </c>
    </row>
    <row r="208" spans="3:15" outlineLevel="1">
      <c r="C208" s="214" t="str">
        <f>IF(Urban!$D$11=$O$149,I208,IF(Urban!$D$11=$O$150,K208,IF(Urban!$D$11=$O$151,L208,IF(Urban!$D$11=$O$152,M208,IF(Urban!$D$11=$O$153,N208,IF(Urban!$D$11=$O$154,O208,E208))))))</f>
        <v>Highway</v>
      </c>
      <c r="E208" s="114" t="s">
        <v>9</v>
      </c>
      <c r="I208" s="193" t="s">
        <v>727</v>
      </c>
      <c r="K208" s="191" t="s">
        <v>832</v>
      </c>
      <c r="L208" s="191" t="s">
        <v>936</v>
      </c>
      <c r="M208" s="191" t="s">
        <v>1116</v>
      </c>
      <c r="N208" s="191" t="s">
        <v>1117</v>
      </c>
      <c r="O208" s="191" t="s">
        <v>1118</v>
      </c>
    </row>
    <row r="209" spans="3:15" outlineLevel="1">
      <c r="C209" s="214" t="str">
        <f>IF(Urban!$D$11=$O$149,I209,IF(Urban!$D$11=$O$150,K209,IF(Urban!$D$11=$O$151,L209,IF(Urban!$D$11=$O$152,M209,IF(Urban!$D$11=$O$153,N209,IF(Urban!$D$11=$O$154,O209,E209))))))</f>
        <v>Arterial road</v>
      </c>
      <c r="E209" s="114" t="s">
        <v>10</v>
      </c>
      <c r="I209" s="193" t="s">
        <v>728</v>
      </c>
      <c r="K209" s="191" t="s">
        <v>833</v>
      </c>
      <c r="L209" s="191" t="s">
        <v>937</v>
      </c>
      <c r="M209" s="191" t="s">
        <v>1119</v>
      </c>
      <c r="N209" s="191" t="s">
        <v>1120</v>
      </c>
      <c r="O209" s="191" t="s">
        <v>1121</v>
      </c>
    </row>
    <row r="210" spans="3:15" outlineLevel="1">
      <c r="C210" s="214" t="str">
        <f>IF(Urban!$D$11=$O$149,I210,IF(Urban!$D$11=$O$150,K210,IF(Urban!$D$11=$O$151,L210,IF(Urban!$D$11=$O$152,M210,IF(Urban!$D$11=$O$153,N210,IF(Urban!$D$11=$O$154,O210,E210))))))</f>
        <v>Collector road</v>
      </c>
      <c r="E210" s="114" t="s">
        <v>11</v>
      </c>
      <c r="I210" s="193" t="s">
        <v>729</v>
      </c>
      <c r="K210" s="191" t="s">
        <v>834</v>
      </c>
      <c r="L210" s="191" t="s">
        <v>938</v>
      </c>
      <c r="M210" s="191" t="s">
        <v>1122</v>
      </c>
      <c r="N210" s="191" t="s">
        <v>1123</v>
      </c>
      <c r="O210" s="191" t="s">
        <v>1124</v>
      </c>
    </row>
    <row r="211" spans="3:15" outlineLevel="1">
      <c r="C211" s="214" t="str">
        <f>IF(Urban!$D$11=$O$149,I211,IF(Urban!$D$11=$O$150,K211,IF(Urban!$D$11=$O$151,L211,IF(Urban!$D$11=$O$152,M211,IF(Urban!$D$11=$O$153,N211,IF(Urban!$D$11=$O$154,O211,E211))))))</f>
        <v>Lane or local road</v>
      </c>
      <c r="E211" s="114" t="s">
        <v>12</v>
      </c>
      <c r="I211" s="193" t="s">
        <v>730</v>
      </c>
      <c r="K211" s="191" t="s">
        <v>835</v>
      </c>
      <c r="L211" s="191" t="s">
        <v>939</v>
      </c>
      <c r="M211" s="191" t="s">
        <v>1125</v>
      </c>
      <c r="N211" s="191" t="s">
        <v>1126</v>
      </c>
      <c r="O211" s="191" t="s">
        <v>1127</v>
      </c>
    </row>
    <row r="212" spans="3:15" outlineLevel="1">
      <c r="C212" s="214" t="str">
        <f>IF(Urban!$D$11=$O$149,I212,IF(Urban!$D$11=$O$150,K212,IF(Urban!$D$11=$O$151,L212,IF(Urban!$D$11=$O$152,M212,IF(Urban!$D$11=$O$153,N212,IF(Urban!$D$11=$O$154,O212,E212))))))</f>
        <v>Exterior parking area</v>
      </c>
      <c r="E212" s="114" t="s">
        <v>16</v>
      </c>
      <c r="I212" s="193" t="s">
        <v>731</v>
      </c>
      <c r="K212" s="191" t="s">
        <v>836</v>
      </c>
      <c r="L212" s="191" t="s">
        <v>940</v>
      </c>
      <c r="M212" s="191" t="s">
        <v>1128</v>
      </c>
      <c r="N212" s="191" t="s">
        <v>1129</v>
      </c>
      <c r="O212" s="191" t="s">
        <v>1130</v>
      </c>
    </row>
    <row r="213" spans="3:15" outlineLevel="1">
      <c r="C213" s="214" t="str">
        <f>IF(Urban!$D$11=$O$149,I213,IF(Urban!$D$11=$O$150,K213,IF(Urban!$D$11=$O$151,L213,IF(Urban!$D$11=$O$152,M213,IF(Urban!$D$11=$O$153,N213,IF(Urban!$D$11=$O$154,O213,E213))))))</f>
        <v>Bicycle stations</v>
      </c>
      <c r="E213" s="114" t="s">
        <v>40</v>
      </c>
      <c r="I213" s="193" t="s">
        <v>732</v>
      </c>
      <c r="K213" s="191" t="s">
        <v>837</v>
      </c>
      <c r="L213" s="191" t="s">
        <v>941</v>
      </c>
      <c r="M213" s="191" t="s">
        <v>1131</v>
      </c>
      <c r="N213" s="191" t="s">
        <v>1132</v>
      </c>
      <c r="O213" s="191" t="s">
        <v>1133</v>
      </c>
    </row>
    <row r="214" spans="3:15" outlineLevel="1">
      <c r="C214" s="214" t="str">
        <f>IF(Urban!$D$11=$O$149,I214,IF(Urban!$D$11=$O$150,K214,IF(Urban!$D$11=$O$151,L214,IF(Urban!$D$11=$O$152,M214,IF(Urban!$D$11=$O$153,N214,IF(Urban!$D$11=$O$154,O214,E214))))))</f>
        <v>Footpaths</v>
      </c>
      <c r="E214" s="114" t="s">
        <v>41</v>
      </c>
      <c r="I214" s="193" t="s">
        <v>733</v>
      </c>
      <c r="K214" s="191" t="s">
        <v>838</v>
      </c>
      <c r="L214" s="191" t="s">
        <v>942</v>
      </c>
      <c r="M214" s="191" t="s">
        <v>1134</v>
      </c>
      <c r="N214" s="191" t="s">
        <v>1135</v>
      </c>
      <c r="O214" s="191" t="s">
        <v>1136</v>
      </c>
    </row>
    <row r="215" spans="3:15" outlineLevel="1">
      <c r="C215" s="214" t="str">
        <f>IF(Urban!$D$11=$O$149,I215,IF(Urban!$D$11=$O$150,K215,IF(Urban!$D$11=$O$151,L215,IF(Urban!$D$11=$O$152,M215,IF(Urban!$D$11=$O$153,N215,IF(Urban!$D$11=$O$154,O215,E215))))))</f>
        <v>Canal</v>
      </c>
      <c r="E215" s="114" t="s">
        <v>13</v>
      </c>
      <c r="I215" s="193" t="s">
        <v>734</v>
      </c>
      <c r="K215" s="191" t="s">
        <v>839</v>
      </c>
      <c r="L215" s="191" t="s">
        <v>13</v>
      </c>
      <c r="M215" s="191" t="s">
        <v>1137</v>
      </c>
      <c r="N215" s="191" t="s">
        <v>13</v>
      </c>
      <c r="O215" s="191" t="s">
        <v>1137</v>
      </c>
    </row>
    <row r="216" spans="3:15" ht="16" customHeight="1" outlineLevel="1">
      <c r="C216" s="208" t="str">
        <f>IF(Urban!$D$11=$O$149,I216,IF(Urban!$D$11=$O$150,K216,IF(Urban!$D$11=$O$151,L216,IF(Urban!$D$11=$O$152,M216,IF(Urban!$D$11=$O$153,N216,IF(Urban!$D$11=$O$154,O216,E216))))))</f>
        <v>Houses and Housing</v>
      </c>
      <c r="E216" s="217" t="s">
        <v>123</v>
      </c>
      <c r="F216" s="218"/>
      <c r="G216" s="217"/>
      <c r="H216" s="218"/>
      <c r="I216" s="217" t="s">
        <v>244</v>
      </c>
      <c r="J216" s="219"/>
      <c r="K216" s="217" t="s">
        <v>252</v>
      </c>
      <c r="L216" s="217" t="s">
        <v>345</v>
      </c>
      <c r="M216" s="220" t="s">
        <v>429</v>
      </c>
      <c r="N216" s="220" t="s">
        <v>512</v>
      </c>
      <c r="O216" s="221" t="s">
        <v>597</v>
      </c>
    </row>
    <row r="217" spans="3:15" outlineLevel="1">
      <c r="C217" s="214" t="str">
        <f>IF(Urban!$D$11=$O$149,I217,IF(Urban!$D$11=$O$150,K217,IF(Urban!$D$11=$O$151,L217,IF(Urban!$D$11=$O$152,M217,IF(Urban!$D$11=$O$153,N217,IF(Urban!$D$11=$O$154,O217,E217))))))</f>
        <v>Single detached houses</v>
      </c>
      <c r="E217" s="205" t="s">
        <v>124</v>
      </c>
      <c r="I217" s="193" t="s">
        <v>735</v>
      </c>
      <c r="K217" s="191" t="s">
        <v>840</v>
      </c>
      <c r="L217" s="191" t="s">
        <v>943</v>
      </c>
      <c r="M217" s="191" t="s">
        <v>1138</v>
      </c>
      <c r="N217" s="191" t="s">
        <v>1139</v>
      </c>
      <c r="O217" s="191" t="s">
        <v>1140</v>
      </c>
    </row>
    <row r="218" spans="3:15" outlineLevel="1">
      <c r="C218" s="214" t="str">
        <f>IF(Urban!$D$11=$O$149,I218,IF(Urban!$D$11=$O$150,K218,IF(Urban!$D$11=$O$151,L218,IF(Urban!$D$11=$O$152,M218,IF(Urban!$D$11=$O$153,N218,IF(Urban!$D$11=$O$154,O218,E218))))))</f>
        <v>Attached housing</v>
      </c>
      <c r="E218" s="205" t="s">
        <v>125</v>
      </c>
      <c r="I218" s="193" t="s">
        <v>736</v>
      </c>
      <c r="K218" s="191" t="s">
        <v>841</v>
      </c>
      <c r="L218" s="191" t="s">
        <v>944</v>
      </c>
      <c r="M218" s="191" t="s">
        <v>1141</v>
      </c>
      <c r="N218" s="191" t="s">
        <v>1142</v>
      </c>
      <c r="O218" s="191" t="s">
        <v>1143</v>
      </c>
    </row>
    <row r="219" spans="3:15" outlineLevel="1">
      <c r="C219" s="214" t="str">
        <f>IF(Urban!$D$11=$O$149,I219,IF(Urban!$D$11=$O$150,K219,IF(Urban!$D$11=$O$151,L219,IF(Urban!$D$11=$O$152,M219,IF(Urban!$D$11=$O$153,N219,IF(Urban!$D$11=$O$154,O219,E219))))))</f>
        <v>Multi-unit housing =&lt; 3 floors</v>
      </c>
      <c r="E219" s="205" t="s">
        <v>684</v>
      </c>
      <c r="I219" s="193" t="s">
        <v>737</v>
      </c>
      <c r="K219" s="191" t="s">
        <v>842</v>
      </c>
      <c r="L219" s="191" t="s">
        <v>945</v>
      </c>
      <c r="M219" s="191" t="s">
        <v>1144</v>
      </c>
      <c r="N219" s="191" t="s">
        <v>1145</v>
      </c>
      <c r="O219" s="191" t="s">
        <v>1146</v>
      </c>
    </row>
    <row r="220" spans="3:15" outlineLevel="1">
      <c r="C220" s="214" t="str">
        <f>IF(Urban!$D$11=$O$149,I220,IF(Urban!$D$11=$O$150,K220,IF(Urban!$D$11=$O$151,L220,IF(Urban!$D$11=$O$152,M220,IF(Urban!$D$11=$O$153,N220,IF(Urban!$D$11=$O$154,O220,E220))))))</f>
        <v>Multi-unit housing 4+ floors</v>
      </c>
      <c r="E220" s="205" t="s">
        <v>220</v>
      </c>
      <c r="I220" s="193" t="s">
        <v>738</v>
      </c>
      <c r="K220" s="191" t="s">
        <v>843</v>
      </c>
      <c r="L220" s="191" t="s">
        <v>946</v>
      </c>
      <c r="M220" s="191" t="s">
        <v>1147</v>
      </c>
      <c r="N220" s="191" t="s">
        <v>1148</v>
      </c>
      <c r="O220" s="191" t="s">
        <v>1149</v>
      </c>
    </row>
    <row r="221" spans="3:15" outlineLevel="1">
      <c r="C221" s="214" t="str">
        <f>IF(Urban!$D$11=$O$149,I221,IF(Urban!$D$11=$O$150,K221,IF(Urban!$D$11=$O$151,L221,IF(Urban!$D$11=$O$152,M221,IF(Urban!$D$11=$O$153,N221,IF(Urban!$D$11=$O$154,O221,E221))))))</f>
        <v>Long-term care homes</v>
      </c>
      <c r="E221" s="205" t="s">
        <v>126</v>
      </c>
      <c r="I221" s="193" t="s">
        <v>739</v>
      </c>
      <c r="K221" s="191" t="s">
        <v>844</v>
      </c>
      <c r="L221" s="191" t="s">
        <v>947</v>
      </c>
      <c r="M221" s="191" t="s">
        <v>1150</v>
      </c>
      <c r="N221" s="191" t="s">
        <v>1151</v>
      </c>
      <c r="O221" s="191" t="s">
        <v>1152</v>
      </c>
    </row>
    <row r="222" spans="3:15" ht="16" customHeight="1" outlineLevel="1">
      <c r="C222" s="208" t="str">
        <f>IF(Urban!$D$11=$O$149,I222,IF(Urban!$D$11=$O$150,K222,IF(Urban!$D$11=$O$151,L222,IF(Urban!$D$11=$O$152,M222,IF(Urban!$D$11=$O$153,N222,IF(Urban!$D$11=$O$154,O222,E222))))))</f>
        <v>Buildings, except housing</v>
      </c>
      <c r="E222" s="217" t="s">
        <v>106</v>
      </c>
      <c r="F222" s="218"/>
      <c r="G222" s="217"/>
      <c r="H222" s="218"/>
      <c r="I222" s="217" t="s">
        <v>245</v>
      </c>
      <c r="J222" s="219"/>
      <c r="K222" s="217" t="s">
        <v>253</v>
      </c>
      <c r="L222" s="217" t="s">
        <v>346</v>
      </c>
      <c r="M222" s="220" t="s">
        <v>430</v>
      </c>
      <c r="N222" s="220" t="s">
        <v>513</v>
      </c>
      <c r="O222" s="221" t="s">
        <v>598</v>
      </c>
    </row>
    <row r="223" spans="3:15" outlineLevel="1">
      <c r="C223" s="216" t="str">
        <f>IF(Urban!$D$11=$O$149,I223,IF(Urban!$D$11=$O$150,K223,IF(Urban!$D$11=$O$151,L223,IF(Urban!$D$11=$O$152,M223,IF(Urban!$D$11=$O$153,N223,IF(Urban!$D$11=$O$154,O223,E223))))))</f>
        <v>Public building (library, court etc.)</v>
      </c>
      <c r="E223" s="205" t="s">
        <v>107</v>
      </c>
      <c r="I223" s="193" t="s">
        <v>740</v>
      </c>
      <c r="K223" s="191" t="s">
        <v>845</v>
      </c>
      <c r="L223" s="191" t="s">
        <v>948</v>
      </c>
      <c r="M223" s="191" t="s">
        <v>1153</v>
      </c>
      <c r="N223" s="191" t="s">
        <v>1154</v>
      </c>
      <c r="O223" s="191" t="s">
        <v>1155</v>
      </c>
    </row>
    <row r="224" spans="3:15" outlineLevel="1">
      <c r="C224" s="214" t="str">
        <f>IF(Urban!$D$11=$O$149,I224,IF(Urban!$D$11=$O$150,K224,IF(Urban!$D$11=$O$151,L224,IF(Urban!$D$11=$O$152,M224,IF(Urban!$D$11=$O$153,N224,IF(Urban!$D$11=$O$154,O224,E224))))))</f>
        <v>Local health facility</v>
      </c>
      <c r="E224" s="205" t="s">
        <v>108</v>
      </c>
      <c r="I224" s="193" t="s">
        <v>741</v>
      </c>
      <c r="K224" s="191" t="s">
        <v>846</v>
      </c>
      <c r="L224" s="191" t="s">
        <v>949</v>
      </c>
      <c r="M224" s="191" t="s">
        <v>1156</v>
      </c>
      <c r="N224" s="191" t="s">
        <v>1157</v>
      </c>
      <c r="O224" s="191" t="s">
        <v>1158</v>
      </c>
    </row>
    <row r="225" spans="3:15" outlineLevel="1">
      <c r="C225" s="214" t="str">
        <f>IF(Urban!$D$11=$O$149,I225,IF(Urban!$D$11=$O$150,K225,IF(Urban!$D$11=$O$151,L225,IF(Urban!$D$11=$O$152,M225,IF(Urban!$D$11=$O$153,N225,IF(Urban!$D$11=$O$154,O225,E225))))))</f>
        <v>Local hospital</v>
      </c>
      <c r="E225" s="205" t="s">
        <v>109</v>
      </c>
      <c r="I225" s="193" t="s">
        <v>742</v>
      </c>
      <c r="K225" s="191" t="s">
        <v>847</v>
      </c>
      <c r="L225" s="191" t="s">
        <v>950</v>
      </c>
      <c r="M225" s="191" t="s">
        <v>1159</v>
      </c>
      <c r="N225" s="191" t="s">
        <v>1160</v>
      </c>
      <c r="O225" s="191" t="s">
        <v>1161</v>
      </c>
    </row>
    <row r="226" spans="3:15" outlineLevel="1">
      <c r="C226" s="214" t="str">
        <f>IF(Urban!$D$11=$O$149,I226,IF(Urban!$D$11=$O$150,K226,IF(Urban!$D$11=$O$151,L226,IF(Urban!$D$11=$O$152,M226,IF(Urban!$D$11=$O$153,N226,IF(Urban!$D$11=$O$154,O226,E226))))))</f>
        <v>Large / specialised hospital</v>
      </c>
      <c r="E226" s="205" t="s">
        <v>127</v>
      </c>
      <c r="I226" s="193" t="s">
        <v>743</v>
      </c>
      <c r="K226" s="191" t="s">
        <v>848</v>
      </c>
      <c r="L226" s="191" t="s">
        <v>951</v>
      </c>
      <c r="M226" s="191" t="s">
        <v>1162</v>
      </c>
      <c r="N226" s="191" t="s">
        <v>1163</v>
      </c>
      <c r="O226" s="191" t="s">
        <v>1164</v>
      </c>
    </row>
    <row r="227" spans="3:15" outlineLevel="1">
      <c r="C227" s="214" t="str">
        <f>IF(Urban!$D$11=$O$149,I227,IF(Urban!$D$11=$O$150,K227,IF(Urban!$D$11=$O$151,L227,IF(Urban!$D$11=$O$152,M227,IF(Urban!$D$11=$O$153,N227,IF(Urban!$D$11=$O$154,O227,E227))))))</f>
        <v>Daycare facility</v>
      </c>
      <c r="E227" s="205" t="s">
        <v>685</v>
      </c>
      <c r="I227" s="193" t="s">
        <v>744</v>
      </c>
      <c r="K227" s="191" t="s">
        <v>849</v>
      </c>
      <c r="L227" s="191" t="s">
        <v>952</v>
      </c>
      <c r="M227" s="191" t="s">
        <v>1165</v>
      </c>
      <c r="N227" s="191" t="s">
        <v>1166</v>
      </c>
      <c r="O227" s="191" t="s">
        <v>1167</v>
      </c>
    </row>
    <row r="228" spans="3:15" outlineLevel="1">
      <c r="C228" s="214" t="str">
        <f>IF(Urban!$D$11=$O$149,I228,IF(Urban!$D$11=$O$150,K228,IF(Urban!$D$11=$O$151,L228,IF(Urban!$D$11=$O$152,M228,IF(Urban!$D$11=$O$153,N228,IF(Urban!$D$11=$O$154,O228,E228))))))</f>
        <v>Primary school</v>
      </c>
      <c r="E228" s="205" t="s">
        <v>110</v>
      </c>
      <c r="I228" s="193" t="s">
        <v>745</v>
      </c>
      <c r="K228" s="191" t="s">
        <v>850</v>
      </c>
      <c r="L228" s="191" t="s">
        <v>953</v>
      </c>
      <c r="M228" s="191" t="s">
        <v>1168</v>
      </c>
      <c r="N228" s="191" t="s">
        <v>1169</v>
      </c>
      <c r="O228" s="191" t="s">
        <v>1170</v>
      </c>
    </row>
    <row r="229" spans="3:15" outlineLevel="1">
      <c r="C229" s="214" t="str">
        <f>IF(Urban!$D$11=$O$149,I229,IF(Urban!$D$11=$O$150,K229,IF(Urban!$D$11=$O$151,L229,IF(Urban!$D$11=$O$152,M229,IF(Urban!$D$11=$O$153,N229,IF(Urban!$D$11=$O$154,O229,E229))))))</f>
        <v>High school</v>
      </c>
      <c r="E229" s="205" t="s">
        <v>111</v>
      </c>
      <c r="I229" s="193" t="s">
        <v>746</v>
      </c>
      <c r="K229" s="191" t="s">
        <v>851</v>
      </c>
      <c r="L229" s="191" t="s">
        <v>954</v>
      </c>
      <c r="M229" s="191" t="s">
        <v>1171</v>
      </c>
      <c r="N229" s="191" t="s">
        <v>1172</v>
      </c>
      <c r="O229" s="191" t="s">
        <v>1173</v>
      </c>
    </row>
    <row r="230" spans="3:15" outlineLevel="1">
      <c r="C230" s="214" t="str">
        <f>IF(Urban!$D$11=$O$149,I230,IF(Urban!$D$11=$O$150,K230,IF(Urban!$D$11=$O$151,L230,IF(Urban!$D$11=$O$152,M230,IF(Urban!$D$11=$O$153,N230,IF(Urban!$D$11=$O$154,O230,E230))))))</f>
        <v>College or university</v>
      </c>
      <c r="E230" s="205" t="s">
        <v>112</v>
      </c>
      <c r="I230" s="193" t="s">
        <v>747</v>
      </c>
      <c r="K230" s="191" t="s">
        <v>852</v>
      </c>
      <c r="L230" s="191" t="s">
        <v>955</v>
      </c>
      <c r="M230" s="191" t="s">
        <v>1174</v>
      </c>
      <c r="N230" s="191" t="s">
        <v>1175</v>
      </c>
      <c r="O230" s="191" t="s">
        <v>1176</v>
      </c>
    </row>
    <row r="231" spans="3:15" outlineLevel="1">
      <c r="C231" s="214" t="str">
        <f>IF(Urban!$D$11=$O$149,I231,IF(Urban!$D$11=$O$150,K231,IF(Urban!$D$11=$O$151,L231,IF(Urban!$D$11=$O$152,M231,IF(Urban!$D$11=$O$153,N231,IF(Urban!$D$11=$O$154,O231,E231))))))</f>
        <v>Office building =&lt; 3 floors</v>
      </c>
      <c r="E231" s="205" t="s">
        <v>113</v>
      </c>
      <c r="I231" s="193" t="s">
        <v>748</v>
      </c>
      <c r="K231" s="191" t="s">
        <v>853</v>
      </c>
      <c r="L231" s="191" t="s">
        <v>956</v>
      </c>
      <c r="M231" s="191" t="s">
        <v>1177</v>
      </c>
      <c r="N231" s="191" t="s">
        <v>1178</v>
      </c>
      <c r="O231" s="191" t="s">
        <v>1179</v>
      </c>
    </row>
    <row r="232" spans="3:15" outlineLevel="1">
      <c r="C232" s="214" t="str">
        <f>IF(Urban!$D$11=$O$149,I232,IF(Urban!$D$11=$O$150,K232,IF(Urban!$D$11=$O$151,L232,IF(Urban!$D$11=$O$152,M232,IF(Urban!$D$11=$O$153,N232,IF(Urban!$D$11=$O$154,O232,E232))))))</f>
        <v>Office building 4+ floors</v>
      </c>
      <c r="E232" s="205" t="s">
        <v>215</v>
      </c>
      <c r="I232" s="193" t="s">
        <v>749</v>
      </c>
      <c r="K232" s="191" t="s">
        <v>854</v>
      </c>
      <c r="L232" s="191" t="s">
        <v>957</v>
      </c>
      <c r="M232" s="191" t="s">
        <v>1180</v>
      </c>
      <c r="N232" s="191" t="s">
        <v>1181</v>
      </c>
      <c r="O232" s="191" t="s">
        <v>1182</v>
      </c>
    </row>
    <row r="233" spans="3:15" outlineLevel="1">
      <c r="C233" s="214" t="str">
        <f>IF(Urban!$D$11=$O$149,I233,IF(Urban!$D$11=$O$150,K233,IF(Urban!$D$11=$O$151,L233,IF(Urban!$D$11=$O$152,M233,IF(Urban!$D$11=$O$153,N233,IF(Urban!$D$11=$O$154,O233,E233))))))</f>
        <v>Hotel</v>
      </c>
      <c r="E233" s="205" t="s">
        <v>114</v>
      </c>
      <c r="I233" s="193" t="s">
        <v>750</v>
      </c>
      <c r="K233" s="191" t="s">
        <v>114</v>
      </c>
      <c r="L233" s="191" t="s">
        <v>958</v>
      </c>
      <c r="M233" s="191" t="s">
        <v>1183</v>
      </c>
      <c r="N233" s="191" t="s">
        <v>114</v>
      </c>
      <c r="O233" s="191" t="s">
        <v>114</v>
      </c>
    </row>
    <row r="234" spans="3:15" outlineLevel="1">
      <c r="C234" s="214" t="str">
        <f>IF(Urban!$D$11=$O$149,I234,IF(Urban!$D$11=$O$150,K234,IF(Urban!$D$11=$O$151,L234,IF(Urban!$D$11=$O$152,M234,IF(Urban!$D$11=$O$153,N234,IF(Urban!$D$11=$O$154,O234,E234))))))</f>
        <v>Shopping centre</v>
      </c>
      <c r="E234" s="205" t="s">
        <v>115</v>
      </c>
      <c r="I234" s="193" t="s">
        <v>751</v>
      </c>
      <c r="K234" s="191" t="s">
        <v>855</v>
      </c>
      <c r="L234" s="191" t="s">
        <v>959</v>
      </c>
      <c r="M234" s="191" t="s">
        <v>1184</v>
      </c>
      <c r="N234" s="191" t="s">
        <v>1185</v>
      </c>
      <c r="O234" s="191" t="s">
        <v>1186</v>
      </c>
    </row>
    <row r="235" spans="3:15" outlineLevel="1">
      <c r="C235" s="214" t="str">
        <f>IF(Urban!$D$11=$O$149,I235,IF(Urban!$D$11=$O$150,K235,IF(Urban!$D$11=$O$151,L235,IF(Urban!$D$11=$O$152,M235,IF(Urban!$D$11=$O$153,N235,IF(Urban!$D$11=$O$154,O235,E235))))))</f>
        <v>Food / convenience shop</v>
      </c>
      <c r="E235" s="205" t="s">
        <v>686</v>
      </c>
      <c r="I235" s="193" t="s">
        <v>752</v>
      </c>
      <c r="K235" s="191" t="s">
        <v>856</v>
      </c>
      <c r="L235" s="191" t="s">
        <v>960</v>
      </c>
      <c r="M235" s="191" t="s">
        <v>1187</v>
      </c>
      <c r="N235" s="191" t="s">
        <v>1188</v>
      </c>
      <c r="O235" s="191" t="s">
        <v>1189</v>
      </c>
    </row>
    <row r="236" spans="3:15" outlineLevel="1">
      <c r="C236" s="214" t="str">
        <f>IF(Urban!$D$11=$O$149,I236,IF(Urban!$D$11=$O$150,K236,IF(Urban!$D$11=$O$151,L236,IF(Urban!$D$11=$O$152,M236,IF(Urban!$D$11=$O$153,N236,IF(Urban!$D$11=$O$154,O236,E236))))))</f>
        <v>Retail goods shop</v>
      </c>
      <c r="E236" s="205" t="s">
        <v>687</v>
      </c>
      <c r="I236" s="193" t="s">
        <v>753</v>
      </c>
      <c r="K236" s="191" t="s">
        <v>857</v>
      </c>
      <c r="L236" s="191" t="s">
        <v>961</v>
      </c>
      <c r="M236" s="191" t="s">
        <v>1190</v>
      </c>
      <c r="N236" s="191" t="s">
        <v>1191</v>
      </c>
      <c r="O236" s="191" t="s">
        <v>1192</v>
      </c>
    </row>
    <row r="237" spans="3:15" outlineLevel="1">
      <c r="C237" s="214" t="str">
        <f>IF(Urban!$D$11=$O$149,I237,IF(Urban!$D$11=$O$150,K237,IF(Urban!$D$11=$O$151,L237,IF(Urban!$D$11=$O$152,M237,IF(Urban!$D$11=$O$153,N237,IF(Urban!$D$11=$O$154,O237,E237))))))</f>
        <v>Restaurant / café</v>
      </c>
      <c r="E237" s="205" t="s">
        <v>116</v>
      </c>
      <c r="I237" s="193" t="s">
        <v>754</v>
      </c>
      <c r="K237" s="191" t="s">
        <v>858</v>
      </c>
      <c r="L237" s="191" t="s">
        <v>962</v>
      </c>
      <c r="M237" s="191" t="s">
        <v>1193</v>
      </c>
      <c r="N237" s="191" t="s">
        <v>1194</v>
      </c>
      <c r="O237" s="191" t="s">
        <v>1195</v>
      </c>
    </row>
    <row r="238" spans="3:15" outlineLevel="1">
      <c r="C238" s="214" t="str">
        <f>IF(Urban!$D$11=$O$149,I238,IF(Urban!$D$11=$O$150,K238,IF(Urban!$D$11=$O$151,L238,IF(Urban!$D$11=$O$152,M238,IF(Urban!$D$11=$O$153,N238,IF(Urban!$D$11=$O$154,O238,E238))))))</f>
        <v>Entertainment facility</v>
      </c>
      <c r="E238" s="205" t="s">
        <v>117</v>
      </c>
      <c r="I238" s="193" t="s">
        <v>755</v>
      </c>
      <c r="K238" s="191" t="s">
        <v>859</v>
      </c>
      <c r="L238" s="191" t="s">
        <v>963</v>
      </c>
      <c r="M238" s="191" t="s">
        <v>1196</v>
      </c>
      <c r="N238" s="191" t="s">
        <v>1197</v>
      </c>
      <c r="O238" s="191" t="s">
        <v>1198</v>
      </c>
    </row>
    <row r="239" spans="3:15" outlineLevel="1">
      <c r="C239" s="214" t="str">
        <f>IF(Urban!$D$11=$O$149,I239,IF(Urban!$D$11=$O$150,K239,IF(Urban!$D$11=$O$151,L239,IF(Urban!$D$11=$O$152,M239,IF(Urban!$D$11=$O$153,N239,IF(Urban!$D$11=$O$154,O239,E239))))))</f>
        <v>Sports facilitiy</v>
      </c>
      <c r="E239" s="205" t="s">
        <v>118</v>
      </c>
      <c r="I239" s="193" t="s">
        <v>756</v>
      </c>
      <c r="K239" s="191" t="s">
        <v>860</v>
      </c>
      <c r="L239" s="191" t="s">
        <v>964</v>
      </c>
      <c r="M239" s="191" t="s">
        <v>1199</v>
      </c>
      <c r="N239" s="191" t="s">
        <v>1200</v>
      </c>
      <c r="O239" s="191" t="s">
        <v>1201</v>
      </c>
    </row>
    <row r="240" spans="3:15" outlineLevel="1">
      <c r="C240" s="214" t="str">
        <f>IF(Urban!$D$11=$O$149,I240,IF(Urban!$D$11=$O$150,K240,IF(Urban!$D$11=$O$151,L240,IF(Urban!$D$11=$O$152,M240,IF(Urban!$D$11=$O$153,N240,IF(Urban!$D$11=$O$154,O240,E240))))))</f>
        <v>Bus depot</v>
      </c>
      <c r="E240" s="205" t="s">
        <v>119</v>
      </c>
      <c r="I240" s="193" t="s">
        <v>757</v>
      </c>
      <c r="K240" s="191" t="s">
        <v>861</v>
      </c>
      <c r="L240" s="191" t="s">
        <v>965</v>
      </c>
      <c r="M240" s="191" t="s">
        <v>1202</v>
      </c>
      <c r="N240" s="191" t="s">
        <v>1203</v>
      </c>
      <c r="O240" s="191" t="s">
        <v>1204</v>
      </c>
    </row>
    <row r="241" spans="3:15" outlineLevel="1">
      <c r="C241" s="214" t="str">
        <f>IF(Urban!$D$11=$O$149,I241,IF(Urban!$D$11=$O$150,K241,IF(Urban!$D$11=$O$151,L241,IF(Urban!$D$11=$O$152,M241,IF(Urban!$D$11=$O$153,N241,IF(Urban!$D$11=$O$154,O241,E241))))))</f>
        <v>Parking structures</v>
      </c>
      <c r="E241" s="205" t="s">
        <v>57</v>
      </c>
      <c r="I241" s="193" t="s">
        <v>758</v>
      </c>
      <c r="K241" s="191" t="s">
        <v>862</v>
      </c>
      <c r="L241" s="191" t="s">
        <v>966</v>
      </c>
      <c r="M241" s="191" t="s">
        <v>1205</v>
      </c>
      <c r="N241" s="191" t="s">
        <v>1206</v>
      </c>
      <c r="O241" s="191" t="s">
        <v>1207</v>
      </c>
    </row>
    <row r="242" spans="3:15" ht="16" customHeight="1" outlineLevel="1">
      <c r="C242" s="208" t="str">
        <f>IF(Urban!$D$11=$O$149,I242,IF(Urban!$D$11=$O$150,K242,IF(Urban!$D$11=$O$151,L242,IF(Urban!$D$11=$O$152,M242,IF(Urban!$D$11=$O$153,N242,IF(Urban!$D$11=$O$154,O242,E242))))))</f>
        <v>Other Built Structures</v>
      </c>
      <c r="E242" s="217" t="s">
        <v>98</v>
      </c>
      <c r="F242" s="218"/>
      <c r="G242" s="217"/>
      <c r="H242" s="218"/>
      <c r="I242" s="217" t="s">
        <v>246</v>
      </c>
      <c r="J242" s="219"/>
      <c r="K242" s="217" t="s">
        <v>315</v>
      </c>
      <c r="L242" s="217" t="s">
        <v>347</v>
      </c>
      <c r="M242" s="220" t="s">
        <v>431</v>
      </c>
      <c r="N242" s="220" t="s">
        <v>514</v>
      </c>
      <c r="O242" s="221" t="s">
        <v>599</v>
      </c>
    </row>
    <row r="243" spans="3:15" outlineLevel="1">
      <c r="C243" s="214" t="str">
        <f>IF(Urban!$D$11=$O$149,I243,IF(Urban!$D$11=$O$150,K243,IF(Urban!$D$11=$O$151,L243,IF(Urban!$D$11=$O$152,M243,IF(Urban!$D$11=$O$153,N243,IF(Urban!$D$11=$O$154,O243,E243))))))</f>
        <v xml:space="preserve">Playground(s) </v>
      </c>
      <c r="E243" s="114" t="s">
        <v>165</v>
      </c>
      <c r="I243" s="193" t="s">
        <v>759</v>
      </c>
      <c r="K243" s="191" t="s">
        <v>863</v>
      </c>
      <c r="L243" s="191" t="s">
        <v>967</v>
      </c>
      <c r="M243" s="191" t="s">
        <v>1208</v>
      </c>
      <c r="N243" s="191" t="s">
        <v>1209</v>
      </c>
      <c r="O243" s="191" t="s">
        <v>1210</v>
      </c>
    </row>
    <row r="244" spans="3:15" outlineLevel="1">
      <c r="C244" s="214" t="str">
        <f>IF(Urban!$D$11=$O$149,I244,IF(Urban!$D$11=$O$150,K244,IF(Urban!$D$11=$O$151,L244,IF(Urban!$D$11=$O$152,M244,IF(Urban!$D$11=$O$153,N244,IF(Urban!$D$11=$O$154,O244,E244))))))</f>
        <v>Sports fields</v>
      </c>
      <c r="E244" s="114" t="s">
        <v>166</v>
      </c>
      <c r="I244" s="193" t="s">
        <v>760</v>
      </c>
      <c r="K244" s="191" t="s">
        <v>864</v>
      </c>
      <c r="L244" s="191" t="s">
        <v>968</v>
      </c>
      <c r="M244" s="191" t="s">
        <v>1211</v>
      </c>
      <c r="N244" s="191" t="s">
        <v>1212</v>
      </c>
      <c r="O244" s="191" t="s">
        <v>1213</v>
      </c>
    </row>
    <row r="245" spans="3:15" outlineLevel="1">
      <c r="C245" s="214" t="str">
        <f>IF(Urban!$D$11=$O$149,I245,IF(Urban!$D$11=$O$150,K245,IF(Urban!$D$11=$O$151,L245,IF(Urban!$D$11=$O$152,M245,IF(Urban!$D$11=$O$153,N245,IF(Urban!$D$11=$O$154,O245,E245))))))</f>
        <v>Community garden(s)</v>
      </c>
      <c r="E245" s="114" t="s">
        <v>28</v>
      </c>
      <c r="I245" s="193" t="s">
        <v>761</v>
      </c>
      <c r="K245" s="191" t="s">
        <v>865</v>
      </c>
      <c r="L245" s="191" t="s">
        <v>969</v>
      </c>
      <c r="M245" s="191" t="s">
        <v>1214</v>
      </c>
      <c r="N245" s="191" t="s">
        <v>1215</v>
      </c>
      <c r="O245" s="191" t="s">
        <v>1216</v>
      </c>
    </row>
    <row r="246" spans="3:15" outlineLevel="1">
      <c r="C246" s="214" t="str">
        <f>IF(Urban!$D$11=$O$149,I246,IF(Urban!$D$11=$O$150,K246,IF(Urban!$D$11=$O$151,L246,IF(Urban!$D$11=$O$152,M246,IF(Urban!$D$11=$O$153,N246,IF(Urban!$D$11=$O$154,O246,E246))))))</f>
        <v>Cemeteries</v>
      </c>
      <c r="E246" s="205" t="s">
        <v>51</v>
      </c>
      <c r="I246" s="193" t="s">
        <v>762</v>
      </c>
      <c r="K246" s="191" t="s">
        <v>866</v>
      </c>
      <c r="L246" s="191" t="s">
        <v>970</v>
      </c>
      <c r="M246" s="191" t="s">
        <v>1217</v>
      </c>
      <c r="N246" s="191" t="s">
        <v>1218</v>
      </c>
      <c r="O246" s="191" t="s">
        <v>1219</v>
      </c>
    </row>
    <row r="247" spans="3:15" outlineLevel="1">
      <c r="C247" s="214" t="str">
        <f>IF(Urban!$D$11=$O$149,I247,IF(Urban!$D$11=$O$150,K247,IF(Urban!$D$11=$O$151,L247,IF(Urban!$D$11=$O$152,M247,IF(Urban!$D$11=$O$153,N247,IF(Urban!$D$11=$O$154,O247,E247))))))</f>
        <v>Monuments</v>
      </c>
      <c r="E247" s="205" t="s">
        <v>53</v>
      </c>
      <c r="I247" s="193" t="s">
        <v>763</v>
      </c>
      <c r="K247" s="191" t="s">
        <v>867</v>
      </c>
      <c r="L247" s="191" t="s">
        <v>971</v>
      </c>
      <c r="M247" s="191" t="s">
        <v>1220</v>
      </c>
      <c r="N247" s="191" t="s">
        <v>1221</v>
      </c>
      <c r="O247" s="191" t="s">
        <v>1222</v>
      </c>
    </row>
    <row r="248" spans="3:15" outlineLevel="1">
      <c r="C248" s="214" t="str">
        <f>IF(Urban!$D$11=$O$149,I248,IF(Urban!$D$11=$O$150,K248,IF(Urban!$D$11=$O$151,L248,IF(Urban!$D$11=$O$152,M248,IF(Urban!$D$11=$O$153,N248,IF(Urban!$D$11=$O$154,O248,E248))))))</f>
        <v>Bridges</v>
      </c>
      <c r="E248" s="205" t="s">
        <v>54</v>
      </c>
      <c r="I248" s="193" t="s">
        <v>764</v>
      </c>
      <c r="K248" s="191" t="s">
        <v>868</v>
      </c>
      <c r="L248" s="191" t="s">
        <v>972</v>
      </c>
      <c r="M248" s="191" t="s">
        <v>1223</v>
      </c>
      <c r="N248" s="191" t="s">
        <v>1224</v>
      </c>
      <c r="O248" s="191" t="s">
        <v>1225</v>
      </c>
    </row>
    <row r="249" spans="3:15" outlineLevel="1">
      <c r="C249" s="214" t="str">
        <f>IF(Urban!$D$11=$O$149,I249,IF(Urban!$D$11=$O$150,K249,IF(Urban!$D$11=$O$151,L249,IF(Urban!$D$11=$O$152,M249,IF(Urban!$D$11=$O$153,N249,IF(Urban!$D$11=$O$154,O249,E249))))))</f>
        <v>Footbridges</v>
      </c>
      <c r="E249" s="205" t="s">
        <v>55</v>
      </c>
      <c r="I249" s="193" t="s">
        <v>765</v>
      </c>
      <c r="K249" s="191" t="s">
        <v>869</v>
      </c>
      <c r="L249" s="191" t="s">
        <v>973</v>
      </c>
      <c r="M249" s="191" t="s">
        <v>1226</v>
      </c>
      <c r="N249" s="191" t="s">
        <v>1227</v>
      </c>
      <c r="O249" s="191" t="s">
        <v>1228</v>
      </c>
    </row>
    <row r="250" spans="3:15" outlineLevel="1">
      <c r="C250" s="214" t="str">
        <f>IF(Urban!$D$11=$O$149,I250,IF(Urban!$D$11=$O$150,K250,IF(Urban!$D$11=$O$151,L250,IF(Urban!$D$11=$O$152,M250,IF(Urban!$D$11=$O$153,N250,IF(Urban!$D$11=$O$154,O250,E250))))))</f>
        <v>Tanks for liquid storage</v>
      </c>
      <c r="E250" s="205" t="s">
        <v>56</v>
      </c>
      <c r="I250" s="193" t="s">
        <v>766</v>
      </c>
      <c r="K250" s="191" t="s">
        <v>870</v>
      </c>
      <c r="L250" s="191" t="s">
        <v>974</v>
      </c>
      <c r="M250" s="191" t="s">
        <v>1229</v>
      </c>
      <c r="N250" s="191" t="s">
        <v>1230</v>
      </c>
      <c r="O250" s="191" t="s">
        <v>1231</v>
      </c>
    </row>
    <row r="251" spans="3:15" outlineLevel="1">
      <c r="C251" s="214" t="str">
        <f>IF(Urban!$D$11=$O$149,I251,IF(Urban!$D$11=$O$150,K251,IF(Urban!$D$11=$O$151,L251,IF(Urban!$D$11=$O$152,M251,IF(Urban!$D$11=$O$153,N251,IF(Urban!$D$11=$O$154,O251,E251))))))</f>
        <v>Warehouse facility</v>
      </c>
      <c r="E251" s="114" t="s">
        <v>120</v>
      </c>
      <c r="I251" s="193" t="s">
        <v>767</v>
      </c>
      <c r="K251" s="191" t="s">
        <v>871</v>
      </c>
      <c r="L251" s="191" t="s">
        <v>975</v>
      </c>
      <c r="M251" s="191" t="s">
        <v>1232</v>
      </c>
      <c r="N251" s="191" t="s">
        <v>1233</v>
      </c>
      <c r="O251" s="191" t="s">
        <v>1234</v>
      </c>
    </row>
    <row r="252" spans="3:15" outlineLevel="1">
      <c r="C252" s="214" t="str">
        <f>IF(Urban!$D$11=$O$149,I252,IF(Urban!$D$11=$O$150,K252,IF(Urban!$D$11=$O$151,L252,IF(Urban!$D$11=$O$152,M252,IF(Urban!$D$11=$O$153,N252,IF(Urban!$D$11=$O$154,O252,E252))))))</f>
        <v>Industry facilities</v>
      </c>
      <c r="E252" s="205" t="s">
        <v>674</v>
      </c>
      <c r="I252" s="193" t="s">
        <v>768</v>
      </c>
      <c r="K252" s="191" t="s">
        <v>872</v>
      </c>
      <c r="L252" s="191" t="s">
        <v>976</v>
      </c>
      <c r="M252" s="191" t="s">
        <v>1235</v>
      </c>
      <c r="N252" s="191" t="s">
        <v>1236</v>
      </c>
      <c r="O252" s="191" t="s">
        <v>1237</v>
      </c>
    </row>
    <row r="253" spans="3:15" outlineLevel="1">
      <c r="C253" s="214" t="str">
        <f>IF(Urban!$D$11=$O$149,I253,IF(Urban!$D$11=$O$150,K253,IF(Urban!$D$11=$O$151,L253,IF(Urban!$D$11=$O$152,M253,IF(Urban!$D$11=$O$153,N253,IF(Urban!$D$11=$O$154,O253,E253))))))</f>
        <v>Light manufacturing</v>
      </c>
      <c r="E253" s="114" t="s">
        <v>121</v>
      </c>
      <c r="I253" s="193" t="s">
        <v>769</v>
      </c>
      <c r="K253" s="191" t="s">
        <v>873</v>
      </c>
      <c r="L253" s="191" t="s">
        <v>977</v>
      </c>
      <c r="M253" s="191" t="s">
        <v>1238</v>
      </c>
      <c r="N253" s="191" t="s">
        <v>1239</v>
      </c>
      <c r="O253" s="191" t="s">
        <v>1240</v>
      </c>
    </row>
    <row r="254" spans="3:15" outlineLevel="1">
      <c r="C254" s="214" t="str">
        <f>IF(Urban!$D$11=$O$149,I254,IF(Urban!$D$11=$O$150,K254,IF(Urban!$D$11=$O$151,L254,IF(Urban!$D$11=$O$152,M254,IF(Urban!$D$11=$O$153,N254,IF(Urban!$D$11=$O$154,O254,E254))))))</f>
        <v>Heavy manufacturing</v>
      </c>
      <c r="E254" s="114" t="s">
        <v>122</v>
      </c>
      <c r="I254" s="193" t="s">
        <v>770</v>
      </c>
      <c r="K254" s="191" t="s">
        <v>874</v>
      </c>
      <c r="L254" s="191" t="s">
        <v>978</v>
      </c>
      <c r="M254" s="191" t="s">
        <v>1241</v>
      </c>
      <c r="N254" s="191" t="s">
        <v>1242</v>
      </c>
      <c r="O254" s="191" t="s">
        <v>1243</v>
      </c>
    </row>
    <row r="255" spans="3:15" ht="16" customHeight="1" outlineLevel="1">
      <c r="C255" s="208" t="str">
        <f>IF(Urban!$D$11=$O$149,I255,IF(Urban!$D$11=$O$150,K255,IF(Urban!$D$11=$O$151,L255,IF(Urban!$D$11=$O$152,M255,IF(Urban!$D$11=$O$153,N255,IF(Urban!$D$11=$O$154,O255,E255))))))</f>
        <v>Building Components and Assemblies</v>
      </c>
      <c r="E255" s="217" t="s">
        <v>92</v>
      </c>
      <c r="F255" s="218"/>
      <c r="G255" s="217"/>
      <c r="H255" s="218"/>
      <c r="I255" s="217" t="s">
        <v>247</v>
      </c>
      <c r="J255" s="219"/>
      <c r="K255" s="217" t="s">
        <v>322</v>
      </c>
      <c r="L255" s="217" t="s">
        <v>348</v>
      </c>
      <c r="M255" s="220" t="s">
        <v>432</v>
      </c>
      <c r="N255" s="220" t="s">
        <v>515</v>
      </c>
      <c r="O255" s="221" t="s">
        <v>600</v>
      </c>
    </row>
    <row r="256" spans="3:15" outlineLevel="1">
      <c r="C256" s="214" t="str">
        <f>IF(Urban!$D$11=$O$149,I256,IF(Urban!$D$11=$O$150,K256,IF(Urban!$D$11=$O$151,L256,IF(Urban!$D$11=$O$152,M256,IF(Urban!$D$11=$O$153,N256,IF(Urban!$D$11=$O$154,O256,E256))))))</f>
        <v>Structural concrete debris</v>
      </c>
      <c r="E256" s="194" t="s">
        <v>96</v>
      </c>
      <c r="I256" s="193" t="s">
        <v>771</v>
      </c>
      <c r="K256" s="191" t="s">
        <v>875</v>
      </c>
      <c r="L256" s="191" t="s">
        <v>979</v>
      </c>
      <c r="M256" s="191" t="s">
        <v>1244</v>
      </c>
      <c r="N256" s="191" t="s">
        <v>1245</v>
      </c>
      <c r="O256" s="191" t="s">
        <v>1246</v>
      </c>
    </row>
    <row r="257" spans="3:15" outlineLevel="1">
      <c r="C257" s="214" t="str">
        <f>IF(Urban!$D$11=$O$149,I257,IF(Urban!$D$11=$O$150,K257,IF(Urban!$D$11=$O$151,L257,IF(Urban!$D$11=$O$152,M257,IF(Urban!$D$11=$O$153,N257,IF(Urban!$D$11=$O$154,O257,E257))))))</f>
        <v>Mixed structural debris</v>
      </c>
      <c r="E257" s="205" t="s">
        <v>97</v>
      </c>
      <c r="I257" s="193" t="s">
        <v>772</v>
      </c>
      <c r="K257" s="191" t="s">
        <v>876</v>
      </c>
      <c r="L257" s="191" t="s">
        <v>980</v>
      </c>
      <c r="M257" s="191" t="s">
        <v>1247</v>
      </c>
      <c r="N257" s="191" t="s">
        <v>1248</v>
      </c>
      <c r="O257" s="191" t="s">
        <v>1249</v>
      </c>
    </row>
    <row r="258" spans="3:15" outlineLevel="1">
      <c r="C258" s="214" t="str">
        <f>IF(Urban!$D$11=$O$149,I258,IF(Urban!$D$11=$O$150,K258,IF(Urban!$D$11=$O$151,L258,IF(Urban!$D$11=$O$152,M258,IF(Urban!$D$11=$O$153,N258,IF(Urban!$D$11=$O$154,O258,E258))))))</f>
        <v>Exterior building envelope</v>
      </c>
      <c r="E258" s="205" t="s">
        <v>93</v>
      </c>
      <c r="I258" s="193" t="s">
        <v>773</v>
      </c>
      <c r="K258" s="191" t="s">
        <v>877</v>
      </c>
      <c r="L258" s="191" t="s">
        <v>981</v>
      </c>
      <c r="M258" s="191" t="s">
        <v>1250</v>
      </c>
      <c r="N258" s="191" t="s">
        <v>1251</v>
      </c>
      <c r="O258" s="191" t="s">
        <v>1252</v>
      </c>
    </row>
    <row r="259" spans="3:15" outlineLevel="1">
      <c r="C259" s="214" t="str">
        <f>IF(Urban!$D$11=$O$149,I259,IF(Urban!$D$11=$O$150,K259,IF(Urban!$D$11=$O$151,L259,IF(Urban!$D$11=$O$152,M259,IF(Urban!$D$11=$O$153,N259,IF(Urban!$D$11=$O$154,O259,E259))))))</f>
        <v>Roof systems</v>
      </c>
      <c r="E259" s="205" t="s">
        <v>95</v>
      </c>
      <c r="I259" s="193" t="s">
        <v>774</v>
      </c>
      <c r="K259" s="191" t="s">
        <v>878</v>
      </c>
      <c r="L259" s="191" t="s">
        <v>982</v>
      </c>
      <c r="M259" s="191" t="s">
        <v>1253</v>
      </c>
      <c r="N259" s="191" t="s">
        <v>1254</v>
      </c>
      <c r="O259" s="191" t="s">
        <v>1255</v>
      </c>
    </row>
    <row r="260" spans="3:15" outlineLevel="1">
      <c r="C260" s="214" t="str">
        <f>IF(Urban!$D$11=$O$149,I260,IF(Urban!$D$11=$O$150,K260,IF(Urban!$D$11=$O$151,L260,IF(Urban!$D$11=$O$152,M260,IF(Urban!$D$11=$O$153,N260,IF(Urban!$D$11=$O$154,O260,E260))))))</f>
        <v>Exterior glazing systems</v>
      </c>
      <c r="E260" s="205" t="s">
        <v>94</v>
      </c>
      <c r="I260" s="193" t="s">
        <v>775</v>
      </c>
      <c r="K260" s="191" t="s">
        <v>879</v>
      </c>
      <c r="L260" s="191" t="s">
        <v>983</v>
      </c>
      <c r="M260" s="191" t="s">
        <v>1256</v>
      </c>
      <c r="N260" s="191" t="s">
        <v>1257</v>
      </c>
      <c r="O260" s="191" t="s">
        <v>1258</v>
      </c>
    </row>
    <row r="261" spans="3:15" outlineLevel="1">
      <c r="C261" s="214" t="str">
        <f>IF(Urban!$D$11=$O$149,I261,IF(Urban!$D$11=$O$150,K261,IF(Urban!$D$11=$O$151,L261,IF(Urban!$D$11=$O$152,M261,IF(Urban!$D$11=$O$153,N261,IF(Urban!$D$11=$O$154,O261,E261))))))</f>
        <v>Balconies</v>
      </c>
      <c r="E261" s="205" t="s">
        <v>216</v>
      </c>
      <c r="I261" s="193" t="s">
        <v>776</v>
      </c>
      <c r="K261" s="191" t="s">
        <v>880</v>
      </c>
      <c r="L261" s="191" t="s">
        <v>984</v>
      </c>
      <c r="M261" s="191" t="s">
        <v>1259</v>
      </c>
      <c r="N261" s="191" t="s">
        <v>1260</v>
      </c>
      <c r="O261" s="191" t="s">
        <v>1261</v>
      </c>
    </row>
    <row r="262" spans="3:15" outlineLevel="1">
      <c r="C262" s="214" t="str">
        <f>IF(Urban!$D$11=$O$149,I262,IF(Urban!$D$11=$O$150,K262,IF(Urban!$D$11=$O$151,L262,IF(Urban!$D$11=$O$152,M262,IF(Urban!$D$11=$O$153,N262,IF(Urban!$D$11=$O$154,O262,E262))))))</f>
        <v>Interior walls</v>
      </c>
      <c r="E262" s="205" t="s">
        <v>675</v>
      </c>
      <c r="I262" s="193" t="s">
        <v>777</v>
      </c>
      <c r="K262" s="191" t="s">
        <v>881</v>
      </c>
      <c r="L262" s="191" t="s">
        <v>985</v>
      </c>
      <c r="M262" s="191" t="s">
        <v>1262</v>
      </c>
      <c r="N262" s="191" t="s">
        <v>1263</v>
      </c>
      <c r="O262" s="191" t="s">
        <v>1264</v>
      </c>
    </row>
    <row r="263" spans="3:15" outlineLevel="1">
      <c r="C263" s="214" t="str">
        <f>IF(Urban!$D$11=$O$149,I263,IF(Urban!$D$11=$O$150,K263,IF(Urban!$D$11=$O$151,L263,IF(Urban!$D$11=$O$152,M263,IF(Urban!$D$11=$O$153,N263,IF(Urban!$D$11=$O$154,O263,E263))))))</f>
        <v>Interior finishes</v>
      </c>
      <c r="E263" s="205" t="s">
        <v>217</v>
      </c>
      <c r="I263" s="193" t="s">
        <v>778</v>
      </c>
      <c r="K263" s="191" t="s">
        <v>882</v>
      </c>
      <c r="L263" s="191" t="s">
        <v>986</v>
      </c>
      <c r="M263" s="191" t="s">
        <v>1265</v>
      </c>
      <c r="N263" s="191" t="s">
        <v>1266</v>
      </c>
      <c r="O263" s="191" t="s">
        <v>1267</v>
      </c>
    </row>
    <row r="264" spans="3:15" outlineLevel="1">
      <c r="C264" s="214" t="str">
        <f>IF(Urban!$D$11=$O$149,I264,IF(Urban!$D$11=$O$150,K264,IF(Urban!$D$11=$O$151,L264,IF(Urban!$D$11=$O$152,M264,IF(Urban!$D$11=$O$153,N264,IF(Urban!$D$11=$O$154,O264,E264))))))</f>
        <v>Stairs</v>
      </c>
      <c r="E264" s="205" t="s">
        <v>676</v>
      </c>
      <c r="I264" s="193" t="s">
        <v>779</v>
      </c>
      <c r="K264" s="191" t="s">
        <v>883</v>
      </c>
      <c r="L264" s="191" t="s">
        <v>987</v>
      </c>
      <c r="M264" s="191" t="s">
        <v>1268</v>
      </c>
      <c r="N264" s="191" t="s">
        <v>1269</v>
      </c>
      <c r="O264" s="191" t="s">
        <v>1270</v>
      </c>
    </row>
    <row r="265" spans="3:15" outlineLevel="1">
      <c r="C265" s="214" t="str">
        <f>IF(Urban!$D$11=$O$149,I265,IF(Urban!$D$11=$O$150,K265,IF(Urban!$D$11=$O$151,L265,IF(Urban!$D$11=$O$152,M265,IF(Urban!$D$11=$O$153,N265,IF(Urban!$D$11=$O$154,O265,E265))))))</f>
        <v>Building landscaping</v>
      </c>
      <c r="E265" s="205" t="s">
        <v>683</v>
      </c>
      <c r="I265" s="193" t="s">
        <v>780</v>
      </c>
      <c r="K265" s="191" t="s">
        <v>884</v>
      </c>
      <c r="L265" s="191" t="s">
        <v>988</v>
      </c>
      <c r="M265" s="191" t="s">
        <v>1271</v>
      </c>
      <c r="N265" s="191" t="s">
        <v>1272</v>
      </c>
      <c r="O265" s="191" t="s">
        <v>1273</v>
      </c>
    </row>
    <row r="266" spans="3:15" ht="16" customHeight="1" outlineLevel="1">
      <c r="C266" s="208" t="str">
        <f>IF(Urban!$D$11=$O$149,I266,IF(Urban!$D$11=$O$150,K266,IF(Urban!$D$11=$O$151,L266,IF(Urban!$D$11=$O$152,M266,IF(Urban!$D$11=$O$153,N266,IF(Urban!$D$11=$O$154,O266,E266))))))</f>
        <v xml:space="preserve">Technical Systems for buildings </v>
      </c>
      <c r="E266" s="217" t="s">
        <v>99</v>
      </c>
      <c r="F266" s="218"/>
      <c r="G266" s="217"/>
      <c r="H266" s="218"/>
      <c r="I266" s="217" t="s">
        <v>248</v>
      </c>
      <c r="J266" s="219"/>
      <c r="K266" s="217" t="s">
        <v>325</v>
      </c>
      <c r="L266" s="217" t="s">
        <v>349</v>
      </c>
      <c r="M266" s="220" t="s">
        <v>433</v>
      </c>
      <c r="N266" s="220" t="s">
        <v>516</v>
      </c>
      <c r="O266" s="221" t="s">
        <v>601</v>
      </c>
    </row>
    <row r="267" spans="3:15" outlineLevel="1">
      <c r="C267" s="214" t="str">
        <f>IF(Urban!$D$11=$O$149,I267,IF(Urban!$D$11=$O$150,K267,IF(Urban!$D$11=$O$151,L267,IF(Urban!$D$11=$O$152,M267,IF(Urban!$D$11=$O$153,N267,IF(Urban!$D$11=$O$154,O267,E267))))))</f>
        <v>Central boiler</v>
      </c>
      <c r="E267" s="205" t="s">
        <v>100</v>
      </c>
      <c r="I267" s="193" t="s">
        <v>781</v>
      </c>
      <c r="K267" s="191" t="s">
        <v>885</v>
      </c>
      <c r="L267" s="191" t="s">
        <v>989</v>
      </c>
      <c r="M267" s="191" t="s">
        <v>1274</v>
      </c>
      <c r="N267" s="191" t="s">
        <v>1275</v>
      </c>
      <c r="O267" s="191" t="s">
        <v>1276</v>
      </c>
    </row>
    <row r="268" spans="3:15" outlineLevel="1">
      <c r="C268" s="214" t="str">
        <f>IF(Urban!$D$11=$O$149,I268,IF(Urban!$D$11=$O$150,K268,IF(Urban!$D$11=$O$151,L268,IF(Urban!$D$11=$O$152,M268,IF(Urban!$D$11=$O$153,N268,IF(Urban!$D$11=$O$154,O268,E268))))))</f>
        <v>Mechanical HVAC and ducting</v>
      </c>
      <c r="E268" s="205" t="s">
        <v>680</v>
      </c>
      <c r="I268" s="193" t="s">
        <v>782</v>
      </c>
      <c r="K268" s="191" t="s">
        <v>886</v>
      </c>
      <c r="L268" s="191" t="s">
        <v>990</v>
      </c>
      <c r="M268" s="191" t="s">
        <v>1277</v>
      </c>
      <c r="N268" s="191" t="s">
        <v>1278</v>
      </c>
      <c r="O268" s="191" t="s">
        <v>1279</v>
      </c>
    </row>
    <row r="269" spans="3:15" outlineLevel="1">
      <c r="C269" s="214" t="str">
        <f>IF(Urban!$D$11=$O$149,I269,IF(Urban!$D$11=$O$150,K269,IF(Urban!$D$11=$O$151,L269,IF(Urban!$D$11=$O$152,M269,IF(Urban!$D$11=$O$153,N269,IF(Urban!$D$11=$O$154,O269,E269))))))</f>
        <v>Heat Pumps</v>
      </c>
      <c r="E269" s="205" t="s">
        <v>219</v>
      </c>
      <c r="I269" s="193" t="s">
        <v>783</v>
      </c>
      <c r="K269" s="191" t="s">
        <v>887</v>
      </c>
      <c r="L269" s="191" t="s">
        <v>991</v>
      </c>
      <c r="M269" s="191" t="s">
        <v>1280</v>
      </c>
      <c r="N269" s="191" t="s">
        <v>1281</v>
      </c>
      <c r="O269" s="191" t="s">
        <v>1282</v>
      </c>
    </row>
    <row r="270" spans="3:15" outlineLevel="1">
      <c r="C270" s="214" t="str">
        <f>IF(Urban!$D$11=$O$149,I270,IF(Urban!$D$11=$O$150,K270,IF(Urban!$D$11=$O$151,L270,IF(Urban!$D$11=$O$152,M270,IF(Urban!$D$11=$O$153,N270,IF(Urban!$D$11=$O$154,O270,E270))))))</f>
        <v>Energy storage systems</v>
      </c>
      <c r="E270" s="205" t="s">
        <v>681</v>
      </c>
      <c r="I270" s="193" t="s">
        <v>784</v>
      </c>
      <c r="K270" s="191" t="s">
        <v>888</v>
      </c>
      <c r="L270" s="191" t="s">
        <v>992</v>
      </c>
      <c r="M270" s="191" t="s">
        <v>1283</v>
      </c>
      <c r="N270" s="191" t="s">
        <v>1284</v>
      </c>
      <c r="O270" s="191" t="s">
        <v>1285</v>
      </c>
    </row>
    <row r="271" spans="3:15" outlineLevel="1">
      <c r="C271" s="214" t="str">
        <f>IF(Urban!$D$11=$O$149,I271,IF(Urban!$D$11=$O$150,K271,IF(Urban!$D$11=$O$151,L271,IF(Urban!$D$11=$O$152,M271,IF(Urban!$D$11=$O$153,N271,IF(Urban!$D$11=$O$154,O271,E271))))))</f>
        <v>Plumbing</v>
      </c>
      <c r="E271" s="205" t="s">
        <v>101</v>
      </c>
      <c r="I271" s="193" t="s">
        <v>785</v>
      </c>
      <c r="K271" s="191" t="s">
        <v>889</v>
      </c>
      <c r="L271" s="191" t="s">
        <v>993</v>
      </c>
      <c r="M271" s="191" t="s">
        <v>1286</v>
      </c>
      <c r="N271" s="191" t="s">
        <v>1287</v>
      </c>
      <c r="O271" s="191" t="s">
        <v>1288</v>
      </c>
    </row>
    <row r="272" spans="3:15" outlineLevel="1">
      <c r="C272" s="214" t="str">
        <f>IF(Urban!$D$11=$O$149,I272,IF(Urban!$D$11=$O$150,K272,IF(Urban!$D$11=$O$151,L272,IF(Urban!$D$11=$O$152,M272,IF(Urban!$D$11=$O$153,N272,IF(Urban!$D$11=$O$154,O272,E272))))))</f>
        <v>Electrical</v>
      </c>
      <c r="E272" s="205" t="s">
        <v>102</v>
      </c>
      <c r="I272" s="193" t="s">
        <v>786</v>
      </c>
      <c r="K272" s="191" t="s">
        <v>890</v>
      </c>
      <c r="L272" s="191" t="s">
        <v>994</v>
      </c>
      <c r="M272" s="191" t="s">
        <v>1289</v>
      </c>
      <c r="N272" s="191" t="s">
        <v>1290</v>
      </c>
      <c r="O272" s="191" t="s">
        <v>1291</v>
      </c>
    </row>
    <row r="273" spans="3:15" outlineLevel="1">
      <c r="C273" s="214" t="str">
        <f>IF(Urban!$D$11=$O$149,I273,IF(Urban!$D$11=$O$150,K273,IF(Urban!$D$11=$O$151,L273,IF(Urban!$D$11=$O$152,M273,IF(Urban!$D$11=$O$153,N273,IF(Urban!$D$11=$O$154,O273,E273))))))</f>
        <v>Lighting systems</v>
      </c>
      <c r="E273" s="205" t="s">
        <v>678</v>
      </c>
      <c r="I273" s="193" t="s">
        <v>787</v>
      </c>
      <c r="K273" s="191" t="s">
        <v>891</v>
      </c>
      <c r="L273" s="191" t="s">
        <v>995</v>
      </c>
      <c r="M273" s="191" t="s">
        <v>1292</v>
      </c>
      <c r="N273" s="191" t="s">
        <v>1293</v>
      </c>
      <c r="O273" s="191" t="s">
        <v>1294</v>
      </c>
    </row>
    <row r="274" spans="3:15" outlineLevel="1">
      <c r="C274" s="214" t="str">
        <f>IF(Urban!$D$11=$O$149,I274,IF(Urban!$D$11=$O$150,K274,IF(Urban!$D$11=$O$151,L274,IF(Urban!$D$11=$O$152,M274,IF(Urban!$D$11=$O$153,N274,IF(Urban!$D$11=$O$154,O274,E274))))))</f>
        <v>HVAC Control systems</v>
      </c>
      <c r="E274" s="205" t="s">
        <v>679</v>
      </c>
      <c r="I274" s="193" t="s">
        <v>788</v>
      </c>
      <c r="K274" s="191" t="s">
        <v>892</v>
      </c>
      <c r="L274" s="191" t="s">
        <v>996</v>
      </c>
      <c r="M274" s="191" t="s">
        <v>1295</v>
      </c>
      <c r="N274" s="191" t="s">
        <v>1296</v>
      </c>
      <c r="O274" s="191" t="s">
        <v>1297</v>
      </c>
    </row>
    <row r="275" spans="3:15" outlineLevel="1">
      <c r="C275" s="214" t="str">
        <f>IF(Urban!$D$11=$O$149,I275,IF(Urban!$D$11=$O$150,K275,IF(Urban!$D$11=$O$151,L275,IF(Urban!$D$11=$O$152,M275,IF(Urban!$D$11=$O$153,N275,IF(Urban!$D$11=$O$154,O275,E275))))))</f>
        <v>Fire control systems</v>
      </c>
      <c r="E275" s="205" t="s">
        <v>677</v>
      </c>
      <c r="I275" s="193" t="s">
        <v>789</v>
      </c>
      <c r="K275" s="191" t="s">
        <v>893</v>
      </c>
      <c r="L275" s="191" t="s">
        <v>997</v>
      </c>
      <c r="M275" s="191" t="s">
        <v>1298</v>
      </c>
      <c r="N275" s="191" t="s">
        <v>1299</v>
      </c>
      <c r="O275" s="191" t="s">
        <v>1300</v>
      </c>
    </row>
    <row r="276" spans="3:15" outlineLevel="1">
      <c r="C276" s="214" t="str">
        <f>IF(Urban!$D$11=$O$149,I276,IF(Urban!$D$11=$O$150,K276,IF(Urban!$D$11=$O$151,L276,IF(Urban!$D$11=$O$152,M276,IF(Urban!$D$11=$O$153,N276,IF(Urban!$D$11=$O$154,O276,E276))))))</f>
        <v>Communication systems</v>
      </c>
      <c r="E276" s="205" t="s">
        <v>103</v>
      </c>
      <c r="I276" s="193" t="s">
        <v>790</v>
      </c>
      <c r="K276" s="191" t="s">
        <v>894</v>
      </c>
      <c r="L276" s="191" t="s">
        <v>998</v>
      </c>
      <c r="M276" s="191" t="s">
        <v>1301</v>
      </c>
      <c r="N276" s="191" t="s">
        <v>1302</v>
      </c>
      <c r="O276" s="191" t="s">
        <v>1303</v>
      </c>
    </row>
    <row r="277" spans="3:15" outlineLevel="1">
      <c r="C277" s="214" t="str">
        <f>IF(Urban!$D$11=$O$149,I277,IF(Urban!$D$11=$O$150,K277,IF(Urban!$D$11=$O$151,L277,IF(Urban!$D$11=$O$152,M277,IF(Urban!$D$11=$O$153,N277,IF(Urban!$D$11=$O$154,O277,E277))))))</f>
        <v>Elevators</v>
      </c>
      <c r="E277" s="205" t="s">
        <v>104</v>
      </c>
      <c r="I277" s="193" t="s">
        <v>791</v>
      </c>
      <c r="K277" s="191" t="s">
        <v>895</v>
      </c>
      <c r="L277" s="191" t="s">
        <v>999</v>
      </c>
      <c r="M277" s="191" t="s">
        <v>1304</v>
      </c>
      <c r="N277" s="191" t="s">
        <v>1305</v>
      </c>
      <c r="O277" s="191" t="s">
        <v>1306</v>
      </c>
    </row>
    <row r="278" spans="3:15" outlineLevel="1">
      <c r="C278" s="214" t="str">
        <f>IF(Urban!$D$11=$O$149,I278,IF(Urban!$D$11=$O$150,K278,IF(Urban!$D$11=$O$151,L278,IF(Urban!$D$11=$O$152,M278,IF(Urban!$D$11=$O$153,N278,IF(Urban!$D$11=$O$154,O278,E278))))))</f>
        <v>Escalators</v>
      </c>
      <c r="E278" s="205" t="s">
        <v>105</v>
      </c>
      <c r="I278" s="193" t="s">
        <v>792</v>
      </c>
      <c r="K278" s="191" t="s">
        <v>896</v>
      </c>
      <c r="L278" s="191" t="s">
        <v>1000</v>
      </c>
      <c r="M278" s="191" t="s">
        <v>1307</v>
      </c>
      <c r="N278" s="191" t="s">
        <v>1308</v>
      </c>
      <c r="O278" s="191" t="s">
        <v>1309</v>
      </c>
    </row>
    <row r="279" spans="3:15" outlineLevel="1">
      <c r="C279" s="214" t="str">
        <f>IF(Urban!$D$11=$O$149,I279,IF(Urban!$D$11=$O$150,K279,IF(Urban!$D$11=$O$151,L279,IF(Urban!$D$11=$O$152,M279,IF(Urban!$D$11=$O$153,N279,IF(Urban!$D$11=$O$154,O279,E279))))))</f>
        <v>Fixed equipment and appliances</v>
      </c>
      <c r="E279" s="205" t="s">
        <v>218</v>
      </c>
      <c r="I279" s="193" t="s">
        <v>793</v>
      </c>
      <c r="K279" s="191" t="s">
        <v>897</v>
      </c>
      <c r="L279" s="191" t="s">
        <v>1001</v>
      </c>
      <c r="M279" s="191" t="s">
        <v>1310</v>
      </c>
      <c r="N279" s="191" t="s">
        <v>1311</v>
      </c>
      <c r="O279" s="191" t="s">
        <v>1312</v>
      </c>
    </row>
    <row r="280" spans="3:15" outlineLevel="1"/>
  </sheetData>
  <mergeCells count="32">
    <mergeCell ref="B3:G3"/>
    <mergeCell ref="C5:C6"/>
    <mergeCell ref="C25:C26"/>
    <mergeCell ref="C45:C46"/>
    <mergeCell ref="B23:G23"/>
    <mergeCell ref="B43:G43"/>
    <mergeCell ref="I64:K64"/>
    <mergeCell ref="C65:C66"/>
    <mergeCell ref="I104:K104"/>
    <mergeCell ref="C105:C106"/>
    <mergeCell ref="I4:K4"/>
    <mergeCell ref="I24:K24"/>
    <mergeCell ref="E50:E53"/>
    <mergeCell ref="I44:K44"/>
    <mergeCell ref="I84:K84"/>
    <mergeCell ref="C85:C86"/>
    <mergeCell ref="E90:E95"/>
    <mergeCell ref="E70:E75"/>
    <mergeCell ref="E150:E155"/>
    <mergeCell ref="C145:C146"/>
    <mergeCell ref="B123:G123"/>
    <mergeCell ref="I124:K124"/>
    <mergeCell ref="C125:C126"/>
    <mergeCell ref="E130:E135"/>
    <mergeCell ref="B143:G143"/>
    <mergeCell ref="I143:K143"/>
    <mergeCell ref="E30:E35"/>
    <mergeCell ref="E10:E15"/>
    <mergeCell ref="E110:E115"/>
    <mergeCell ref="B103:G103"/>
    <mergeCell ref="B83:G83"/>
    <mergeCell ref="B63:G63"/>
  </mergeCells>
  <phoneticPr fontId="50" type="noConversion"/>
  <printOptions horizontalCentered="1" verticalCentered="1"/>
  <pageMargins left="0.39370078740157483" right="0.39370078740157483" top="0.39370078740157483" bottom="0.39370078740157483" header="0.31496062992125984" footer="0.31496062992125984"/>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Urban</vt:lpstr>
      <vt:lpstr>Buildings</vt:lpstr>
      <vt:lpstr>Languages</vt:lpstr>
      <vt:lpstr>Buildings!Print_Area</vt:lpstr>
      <vt:lpstr>Urban!Print_Area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 Larsson</dc:creator>
  <cp:lastModifiedBy>Nils Larsson</cp:lastModifiedBy>
  <dcterms:created xsi:type="dcterms:W3CDTF">2022-09-01T12:40:06Z</dcterms:created>
  <dcterms:modified xsi:type="dcterms:W3CDTF">2022-10-01T13:03:34Z</dcterms:modified>
</cp:coreProperties>
</file>